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00" tabRatio="660" activeTab="0"/>
  </bookViews>
  <sheets>
    <sheet name="ФОТ (111,119)" sheetId="1" r:id="rId1"/>
  </sheets>
  <definedNames>
    <definedName name="_xlnm.Print_Area" localSheetId="0">'ФОТ (111,119)'!$A$1:$AZ$120</definedName>
  </definedNames>
  <calcPr fullCalcOnLoad="1"/>
</workbook>
</file>

<file path=xl/sharedStrings.xml><?xml version="1.0" encoding="utf-8"?>
<sst xmlns="http://schemas.openxmlformats.org/spreadsheetml/2006/main" count="305" uniqueCount="157">
  <si>
    <t>Полное наименование учреждения</t>
  </si>
  <si>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</si>
  <si>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</si>
  <si>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</si>
  <si>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</si>
  <si>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строки</t>
  </si>
  <si>
    <t>Объем расходов</t>
  </si>
  <si>
    <t>всего</t>
  </si>
  <si>
    <t>в том числе:</t>
  </si>
  <si>
    <t>фонд оплаты труда в год</t>
  </si>
  <si>
    <t>страховые взносы в государственные 
внебюджетные фонды</t>
  </si>
  <si>
    <t>3</t>
  </si>
  <si>
    <t>4</t>
  </si>
  <si>
    <t>5</t>
  </si>
  <si>
    <t>6</t>
  </si>
  <si>
    <t>№ 
п/п</t>
  </si>
  <si>
    <t>Категория должностей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</si>
  <si>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</si>
  <si>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</si>
  <si>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</si>
  <si>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коэф-фициент</t>
  </si>
  <si>
    <t>0001</t>
  </si>
  <si>
    <t>0002</t>
  </si>
  <si>
    <t>0003</t>
  </si>
  <si>
    <t>х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</si>
  <si>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</si>
  <si>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</si>
  <si>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</si>
  <si>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1.1.</t>
  </si>
  <si>
    <t>1.2.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</si>
  <si>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</si>
  <si>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</si>
  <si>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1.3.1.</t>
  </si>
  <si>
    <t>1.3.2.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</si>
  <si>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</si>
  <si>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</si>
  <si>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1.4.1.</t>
  </si>
  <si>
    <t>1.4.2.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</si>
  <si>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</si>
  <si>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</si>
  <si>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2.2.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</si>
  <si>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</si>
  <si>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</si>
  <si>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2.3.1.</t>
  </si>
  <si>
    <t>Страховые взносы на обязательное медицинское страхование, всего</t>
  </si>
  <si>
    <t>3.1.</t>
  </si>
  <si>
    <t>3.2.</t>
  </si>
  <si>
    <t xml:space="preserve">с применением пониженного тарифа страховых взносов на обязательное медицинское страхование </t>
  </si>
  <si>
    <t>3.2.1.</t>
  </si>
  <si>
    <t>4.1.</t>
  </si>
  <si>
    <t>4.2.</t>
  </si>
  <si>
    <t>Всего</t>
  </si>
  <si>
    <t>в том числе:
корректировка округления</t>
  </si>
  <si>
    <t>корректировка в связи с регрессом по страховым взносам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</si>
  <si>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</si>
  <si>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</si>
  <si>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</si>
  <si>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</si>
  <si>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</si>
  <si>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</si>
  <si>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</si>
  <si>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</si>
  <si>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</si>
  <si>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</si>
  <si>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Код 
строки</t>
  </si>
  <si>
    <t>2</t>
  </si>
  <si>
    <t>КОСГУ</t>
  </si>
  <si>
    <t>Итого</t>
  </si>
  <si>
    <t>Среднемесячный размер оплаты труда на одного работника, руб</t>
  </si>
  <si>
    <t>в том числе: 
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</si>
  <si>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</si>
  <si>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в том числе:  
по тарифу 20,0 %</t>
  </si>
  <si>
    <t>в том числе:  
по тарифу 2 %</t>
  </si>
  <si>
    <t>в том числе: 
страховые взносы обязательное социальное страхование на случай временной нетрудоспособности и в связи с материнством по тарифу 2,9 %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</si>
  <si>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</si>
  <si>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в том числе: 
страховые взносы на обязательное медицинское страхование  по тарифу  5,1 %</t>
  </si>
  <si>
    <t>Установленная численность, ед</t>
  </si>
  <si>
    <t>0100</t>
  </si>
  <si>
    <t>0110</t>
  </si>
  <si>
    <t>0200</t>
  </si>
  <si>
    <t>0210</t>
  </si>
  <si>
    <t>0120</t>
  </si>
  <si>
    <t>0130</t>
  </si>
  <si>
    <t>0131</t>
  </si>
  <si>
    <t>0132</t>
  </si>
  <si>
    <t>0140</t>
  </si>
  <si>
    <t>0141</t>
  </si>
  <si>
    <t>0142</t>
  </si>
  <si>
    <t>0220</t>
  </si>
  <si>
    <t>0230</t>
  </si>
  <si>
    <t>0231</t>
  </si>
  <si>
    <t>0300</t>
  </si>
  <si>
    <t>0310</t>
  </si>
  <si>
    <t>0320</t>
  </si>
  <si>
    <t>0321</t>
  </si>
  <si>
    <t>0400</t>
  </si>
  <si>
    <t>0410</t>
  </si>
  <si>
    <t>0420</t>
  </si>
  <si>
    <t>9000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</si>
  <si>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</si>
  <si>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в том числе: 
обязательное социальное страхование от несчастных случаев на производстве и профессиональных заболеваний по ставке 0,2 %</t>
  </si>
  <si>
    <t>районный коэффициент</t>
  </si>
  <si>
    <t>Наименование должности*</t>
  </si>
  <si>
    <t xml:space="preserve">2. Расчет фонда оплаты труда </t>
  </si>
  <si>
    <t>надбавка работающим 
в районах Крайнего Севера и 
в местностях, приравненных 
к районам Крайнего Севера</t>
  </si>
  <si>
    <t>* Указывается в случаях, предусмотренных Порядком органа-учредителя</t>
  </si>
  <si>
    <t>Корректировка в связи с округлением</t>
  </si>
  <si>
    <t>5.1.</t>
  </si>
  <si>
    <t>5.2.</t>
  </si>
  <si>
    <t>0500</t>
  </si>
  <si>
    <t>0510</t>
  </si>
  <si>
    <t>0520</t>
  </si>
  <si>
    <t>Фонд оплаты труда в год, руб 
(гр.4 x гр.5)</t>
  </si>
  <si>
    <t>всего 
(гр.6 + 
гр.7 + гр.8 + гр.10 + гр.12)</t>
  </si>
  <si>
    <t>сумма
(гр.6 + гр.7 + 
гр.8) х гр.9</t>
  </si>
  <si>
    <t>сумма
(гр.6 + гр.7 + 
гр.8) х гр.11</t>
  </si>
  <si>
    <t>1.1. Аналитическое распределение по КОСГУ*</t>
  </si>
  <si>
    <t>1. Фонд оплаты труда и страховые взносы на обязательное социальное страхование</t>
  </si>
  <si>
    <t>Фонд оплаты труда и страховые взносы на обязательное социальное страхование в части работников государственного (мунициапального) учреждения</t>
  </si>
  <si>
    <t>Страховые взносы на обязательное социальное страхование  в части иных выплат персоналу, подлежащих обложению страховыми взносами, за исключением фонда оплаты труда</t>
  </si>
  <si>
    <t>3. Расчет страховых взносов на обязательное социальное страхование</t>
  </si>
  <si>
    <t>Уточнение расчета по страховым взносам на обязательное социальное страхование, всего</t>
  </si>
  <si>
    <t>руб</t>
  </si>
  <si>
    <t>по тарифу*</t>
  </si>
  <si>
    <t>** 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</si>
  <si>
    <t>в том числе: 
по тарифу*</t>
  </si>
  <si>
    <t>в том числе:
по тарифу*</t>
  </si>
  <si>
    <t>обязательное социальное страхование от несчастных случаев на производстве и профессиональных заболеваний по ставке**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</si>
  <si>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</si>
  <si>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* Указываются страховые тарифы, установленные главой 34 Налогового кодекса Российской Федерации (часть вторая)  от 5 августа 2000 г.№  117-ФЗ (Собрание законодательства Российская Федерация, 2005, № 52, ст.5592; 2015, № 51, ст.7233).</t>
  </si>
  <si>
    <t xml:space="preserve">Приложение №  8
к Требованиям к  составлению 
и утверждению плана финансово-хозяйственной деятельности 
муниципального бюджетного и автономного учреждения, 
подведомственного администрации  Татищевского муниципального района Саратовской области
</t>
  </si>
  <si>
    <t>Расходы на выполнение муниципальных заданий бюджетными и автономными учреждениями</t>
  </si>
  <si>
    <t>0004</t>
  </si>
  <si>
    <t>Административно-управленческий персонал</t>
  </si>
  <si>
    <t>Педагогические работники</t>
  </si>
  <si>
    <t>Младший обслуживающий персонал</t>
  </si>
  <si>
    <t>Учебно -вспомогательный персонал</t>
  </si>
  <si>
    <t xml:space="preserve">Заведующий </t>
  </si>
  <si>
    <t>063 0701 1А00176700 621 241</t>
  </si>
  <si>
    <t>063 0701 1А00110070 621 241</t>
  </si>
  <si>
    <t>Муниципальное дошкольное образовательное учреждение "Детский сад "Пирамидка" р.п.Татищево" Татищевского муниципального района Саратовской области"</t>
  </si>
  <si>
    <t xml:space="preserve">Г.А.Александрова </t>
  </si>
  <si>
    <t xml:space="preserve">В.Э.Никифорова </t>
  </si>
  <si>
    <t>Обоснования (расчеты) плановых показателей по фонду оплаты труда и страховых взносов на обязательное социальное страхование 
в части работников государственных (муниципальных) бюджетных и автономных учреждений 
на  2023 год и на плановый период 2024 и 2025  годов</t>
  </si>
  <si>
    <t xml:space="preserve"> на  2023 год
(на текущий 
финансовый год)</t>
  </si>
  <si>
    <t>на  2024 год 
(на первый год 
планового периода)</t>
  </si>
  <si>
    <t>на  2025 год 
(на второй год
 планового периода)</t>
  </si>
  <si>
    <t>Финансовое обеспечение образовательной деятельности муниципальных дошкольных образовательных организаций</t>
  </si>
  <si>
    <t>на  2023 год
(на текущий 
финансовый год)</t>
  </si>
  <si>
    <t>на  2025 год 
(на второй год 
планового периода)</t>
  </si>
  <si>
    <t>2.1. Расчет фонда оплаты труда на  2023 год (на текущий финансовый год)</t>
  </si>
  <si>
    <t>2.2. Расчет фонда оплаты труда на  2024 год (на первый год планового периода)</t>
  </si>
  <si>
    <t>2.3. Расчет фонда оплаты труда на  2025 год (на второй год планового периода)</t>
  </si>
  <si>
    <t>на  2023 год                          
(на текущий финансовый год)</t>
  </si>
  <si>
    <t>на  2024 год                          
(на первый год
 планового периода)</t>
  </si>
  <si>
    <t>на  2025 год                          
(на второй год планового периода)</t>
  </si>
  <si>
    <t>Ведущий экономист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</si>
</sst>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00"/>
    <numFmt numFmtId="174" formatCode="0.0000"/>
    <numFmt numFmtId="175" formatCode="[$-FC19]d\ mmmm\ yyyy\ &quot;г.&quot;"/>
    <numFmt numFmtId="176" formatCode="0.00000"/>
    <numFmt numFmtId="177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53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4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53" applyFont="1" applyFill="1">
      <alignment/>
      <protection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43" fontId="3" fillId="0" borderId="0" xfId="60" applyFont="1" applyFill="1" applyAlignment="1">
      <alignment/>
    </xf>
    <xf numFmtId="0" fontId="3" fillId="0" borderId="0" xfId="6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0" fontId="3" fillId="0" borderId="10" xfId="6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 indent="2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 indent="4"/>
    </xf>
    <xf numFmtId="0" fontId="5" fillId="0" borderId="12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3" fillId="0" borderId="11" xfId="6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1"/>
  <sheetViews>
    <sheetView showGridLines="0" tabSelected="1" view="pageBreakPreview" zoomScale="60" zoomScalePageLayoutView="0" workbookViewId="0" topLeftCell="A1">
      <selection activeCell="J117" sqref="J117:Y117"/>
    </sheetView>
  </sheetViews>
  <sheetFormatPr defaultColWidth="0.85546875" defaultRowHeight="15"/>
  <cols>
    <col min="1" max="43" width="3.8515625" style="2" customWidth="1"/>
    <col min="44" max="44" width="4.7109375" style="2" customWidth="1"/>
    <col min="45" max="52" width="3.8515625" style="2" customWidth="1"/>
    <col min="53" max="16384" width="0.85546875" style="2" customWidth="1"/>
  </cols>
  <sheetData>
    <row r="1" spans="1:52" ht="98.25" customHeight="1">
      <c r="A1" s="104" t="s">
        <v>130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</row>
    <row r="2" spans="1:52" ht="22.5" customHeight="1">
      <c r="A2" s="1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</row>
    <row r="3" spans="1:52" ht="25.5" customHeight="1" hidden="1">
      <c r="A3" s="3"/>
      <c r="B3" s="104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</row>
    <row r="4" spans="1:53" ht="49.5" customHeight="1">
      <c r="A4" s="105" t="s">
        <v>143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4"/>
    </row>
    <row r="5" s="5" customFormat="1" ht="15" customHeight="1"/>
    <row r="6" spans="1:53" ht="33.75" customHeight="1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106" t="s">
        <v>140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7"/>
    </row>
    <row r="7" spans="1:53" ht="15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6"/>
    </row>
    <row r="8" spans="1:53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08" t="s">
        <v>2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8"/>
    </row>
    <row r="9" spans="1:53" s="5" customFormat="1" ht="15" customHeight="1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9" t="s">
        <v>122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ht="18.75" customHeight="1"/>
    <row r="11" spans="2:52" s="10" customFormat="1" ht="13.5">
      <c r="B11" s="109" t="s">
        <v>117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1"/>
      <c r="AU11" s="11"/>
      <c r="AV11" s="11"/>
      <c r="AW11" s="11"/>
      <c r="AX11" s="11"/>
      <c r="AY11" s="11"/>
      <c r="AZ11" s="11"/>
    </row>
    <row r="12" s="10" customFormat="1" ht="7.5" customHeight="1">
      <c r="BA12" s="12"/>
    </row>
    <row r="13" spans="2:53" s="10" customFormat="1" ht="24.75" customHeight="1">
      <c r="B13" s="70" t="s">
        <v>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5</v>
      </c>
      <c r="P13" s="70"/>
      <c r="Q13" s="70" t="s">
        <v>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12"/>
    </row>
    <row r="14" spans="1:60" s="16" customFormat="1" ht="19.5" customHeight="1">
      <c r="A14" s="1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 t="s">
        <v>7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 t="s">
        <v>8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15"/>
      <c r="BB14" s="15"/>
      <c r="BC14" s="15"/>
      <c r="BD14" s="15"/>
      <c r="BE14" s="15"/>
      <c r="BF14" s="15"/>
      <c r="BG14" s="13"/>
      <c r="BH14" s="13"/>
    </row>
    <row r="15" spans="1:60" s="16" customFormat="1" ht="39.75" customHeight="1">
      <c r="A15" s="1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 t="s">
        <v>9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 t="s">
        <v>10</v>
      </c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15"/>
      <c r="BB15" s="15"/>
      <c r="BC15" s="15"/>
      <c r="BD15" s="15"/>
      <c r="BE15" s="15"/>
      <c r="BF15" s="15"/>
      <c r="BG15" s="13"/>
      <c r="BH15" s="13"/>
    </row>
    <row r="16" spans="1:60" s="16" customFormat="1" ht="79.5" customHeight="1">
      <c r="A16" s="1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 t="s">
        <v>144</v>
      </c>
      <c r="R16" s="70"/>
      <c r="S16" s="70"/>
      <c r="T16" s="70"/>
      <c r="U16" s="70" t="s">
        <v>145</v>
      </c>
      <c r="V16" s="70"/>
      <c r="W16" s="70"/>
      <c r="X16" s="70"/>
      <c r="Y16" s="70" t="s">
        <v>146</v>
      </c>
      <c r="Z16" s="70"/>
      <c r="AA16" s="70"/>
      <c r="AB16" s="70"/>
      <c r="AC16" s="70" t="s">
        <v>144</v>
      </c>
      <c r="AD16" s="70"/>
      <c r="AE16" s="70"/>
      <c r="AF16" s="70"/>
      <c r="AG16" s="70" t="s">
        <v>145</v>
      </c>
      <c r="AH16" s="70"/>
      <c r="AI16" s="70"/>
      <c r="AJ16" s="70"/>
      <c r="AK16" s="70" t="s">
        <v>146</v>
      </c>
      <c r="AL16" s="70"/>
      <c r="AM16" s="70"/>
      <c r="AN16" s="70"/>
      <c r="AO16" s="70" t="s">
        <v>144</v>
      </c>
      <c r="AP16" s="70"/>
      <c r="AQ16" s="70"/>
      <c r="AR16" s="70"/>
      <c r="AS16" s="70" t="s">
        <v>145</v>
      </c>
      <c r="AT16" s="70"/>
      <c r="AU16" s="70"/>
      <c r="AV16" s="70"/>
      <c r="AW16" s="70" t="s">
        <v>146</v>
      </c>
      <c r="AX16" s="70"/>
      <c r="AY16" s="70"/>
      <c r="AZ16" s="70"/>
      <c r="BA16" s="18"/>
      <c r="BB16" s="18"/>
      <c r="BC16" s="18"/>
      <c r="BD16" s="15"/>
      <c r="BE16" s="15"/>
      <c r="BF16" s="15"/>
      <c r="BG16" s="13"/>
      <c r="BH16" s="13"/>
    </row>
    <row r="17" spans="1:60" s="16" customFormat="1" ht="14.25">
      <c r="A17" s="13"/>
      <c r="B17" s="101">
        <v>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>
        <v>2</v>
      </c>
      <c r="P17" s="101"/>
      <c r="Q17" s="70">
        <v>3</v>
      </c>
      <c r="R17" s="70"/>
      <c r="S17" s="70"/>
      <c r="T17" s="70"/>
      <c r="U17" s="70">
        <v>4</v>
      </c>
      <c r="V17" s="70"/>
      <c r="W17" s="70"/>
      <c r="X17" s="70"/>
      <c r="Y17" s="70">
        <v>5</v>
      </c>
      <c r="Z17" s="70"/>
      <c r="AA17" s="70"/>
      <c r="AB17" s="70"/>
      <c r="AC17" s="70">
        <v>6</v>
      </c>
      <c r="AD17" s="70"/>
      <c r="AE17" s="70"/>
      <c r="AF17" s="70"/>
      <c r="AG17" s="70">
        <v>7</v>
      </c>
      <c r="AH17" s="70"/>
      <c r="AI17" s="70"/>
      <c r="AJ17" s="70"/>
      <c r="AK17" s="70">
        <v>8</v>
      </c>
      <c r="AL17" s="70"/>
      <c r="AM17" s="70"/>
      <c r="AN17" s="70"/>
      <c r="AO17" s="70">
        <v>9</v>
      </c>
      <c r="AP17" s="70"/>
      <c r="AQ17" s="70"/>
      <c r="AR17" s="70"/>
      <c r="AS17" s="70">
        <v>10</v>
      </c>
      <c r="AT17" s="70"/>
      <c r="AU17" s="70"/>
      <c r="AV17" s="70"/>
      <c r="AW17" s="70">
        <v>11</v>
      </c>
      <c r="AX17" s="70"/>
      <c r="AY17" s="70"/>
      <c r="AZ17" s="70"/>
      <c r="BA17" s="19"/>
      <c r="BB17" s="19"/>
      <c r="BC17" s="19"/>
      <c r="BD17" s="19"/>
      <c r="BE17" s="19"/>
      <c r="BF17" s="19"/>
      <c r="BG17" s="13"/>
      <c r="BH17" s="13"/>
    </row>
    <row r="18" spans="1:60" s="16" customFormat="1" ht="66" customHeight="1">
      <c r="A18" s="13"/>
      <c r="B18" s="76" t="s">
        <v>118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 t="s">
        <v>77</v>
      </c>
      <c r="P18" s="77"/>
      <c r="Q18" s="72">
        <f>AC18+AO18</f>
        <v>24025852</v>
      </c>
      <c r="R18" s="72"/>
      <c r="S18" s="72"/>
      <c r="T18" s="72"/>
      <c r="U18" s="72">
        <f>AG18+AS18</f>
        <v>24225852</v>
      </c>
      <c r="V18" s="72"/>
      <c r="W18" s="72"/>
      <c r="X18" s="72"/>
      <c r="Y18" s="72">
        <f>AK18+AW18</f>
        <v>24225852</v>
      </c>
      <c r="Z18" s="72"/>
      <c r="AA18" s="72"/>
      <c r="AB18" s="72"/>
      <c r="AC18" s="72">
        <v>18453035</v>
      </c>
      <c r="AD18" s="72"/>
      <c r="AE18" s="72"/>
      <c r="AF18" s="72"/>
      <c r="AG18" s="72">
        <v>18653035</v>
      </c>
      <c r="AH18" s="72"/>
      <c r="AI18" s="72"/>
      <c r="AJ18" s="72"/>
      <c r="AK18" s="72">
        <v>18653035</v>
      </c>
      <c r="AL18" s="72"/>
      <c r="AM18" s="72"/>
      <c r="AN18" s="72"/>
      <c r="AO18" s="72">
        <v>5572817</v>
      </c>
      <c r="AP18" s="72"/>
      <c r="AQ18" s="72"/>
      <c r="AR18" s="72"/>
      <c r="AS18" s="72">
        <v>5572817</v>
      </c>
      <c r="AT18" s="72"/>
      <c r="AU18" s="72"/>
      <c r="AV18" s="72"/>
      <c r="AW18" s="72">
        <v>5572817</v>
      </c>
      <c r="AX18" s="72"/>
      <c r="AY18" s="72"/>
      <c r="AZ18" s="72"/>
      <c r="BA18" s="19"/>
      <c r="BB18" s="19"/>
      <c r="BC18" s="19"/>
      <c r="BD18" s="19"/>
      <c r="BE18" s="19"/>
      <c r="BF18" s="19"/>
      <c r="BG18" s="13"/>
      <c r="BH18" s="13"/>
    </row>
    <row r="19" spans="1:60" s="16" customFormat="1" ht="66" customHeight="1">
      <c r="A19" s="13"/>
      <c r="B19" s="76" t="s">
        <v>119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 t="s">
        <v>79</v>
      </c>
      <c r="P19" s="77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19"/>
      <c r="BB19" s="19"/>
      <c r="BC19" s="19"/>
      <c r="BD19" s="19"/>
      <c r="BE19" s="19"/>
      <c r="BF19" s="19"/>
      <c r="BG19" s="13"/>
      <c r="BH19" s="13"/>
    </row>
    <row r="20" spans="1:60" s="16" customFormat="1" ht="21" customHeight="1">
      <c r="A20" s="13"/>
      <c r="B20" s="76" t="s">
        <v>106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 t="s">
        <v>91</v>
      </c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19"/>
      <c r="BB20" s="19"/>
      <c r="BC20" s="19"/>
      <c r="BD20" s="19"/>
      <c r="BE20" s="19"/>
      <c r="BF20" s="19"/>
      <c r="BG20" s="13"/>
      <c r="BH20" s="13"/>
    </row>
    <row r="21" spans="1:60" s="69" customFormat="1" ht="18" customHeight="1">
      <c r="A21" s="68"/>
      <c r="B21" s="97" t="s">
        <v>51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03">
        <v>9000</v>
      </c>
      <c r="P21" s="103"/>
      <c r="Q21" s="87">
        <f>Q18</f>
        <v>24025852</v>
      </c>
      <c r="R21" s="87"/>
      <c r="S21" s="87"/>
      <c r="T21" s="87"/>
      <c r="U21" s="87">
        <f>U18</f>
        <v>24225852</v>
      </c>
      <c r="V21" s="87"/>
      <c r="W21" s="87"/>
      <c r="X21" s="87"/>
      <c r="Y21" s="87">
        <f>Y18</f>
        <v>24225852</v>
      </c>
      <c r="Z21" s="87"/>
      <c r="AA21" s="87"/>
      <c r="AB21" s="87"/>
      <c r="AC21" s="87">
        <f>AC18</f>
        <v>18453035</v>
      </c>
      <c r="AD21" s="87"/>
      <c r="AE21" s="87"/>
      <c r="AF21" s="87"/>
      <c r="AG21" s="87">
        <f>AG18</f>
        <v>18653035</v>
      </c>
      <c r="AH21" s="87"/>
      <c r="AI21" s="87"/>
      <c r="AJ21" s="87"/>
      <c r="AK21" s="87">
        <f>AK18</f>
        <v>18653035</v>
      </c>
      <c r="AL21" s="87"/>
      <c r="AM21" s="87"/>
      <c r="AN21" s="87"/>
      <c r="AO21" s="87">
        <f>AO18</f>
        <v>5572817</v>
      </c>
      <c r="AP21" s="87"/>
      <c r="AQ21" s="87"/>
      <c r="AR21" s="87"/>
      <c r="AS21" s="87">
        <f>AS18</f>
        <v>5572817</v>
      </c>
      <c r="AT21" s="87"/>
      <c r="AU21" s="87"/>
      <c r="AV21" s="87"/>
      <c r="AW21" s="87">
        <f>AW18</f>
        <v>5572817</v>
      </c>
      <c r="AX21" s="87"/>
      <c r="AY21" s="87"/>
      <c r="AZ21" s="87"/>
      <c r="BA21" s="20"/>
      <c r="BB21" s="20"/>
      <c r="BC21" s="20"/>
      <c r="BD21" s="20"/>
      <c r="BE21" s="20"/>
      <c r="BF21" s="20"/>
      <c r="BG21" s="68"/>
      <c r="BH21" s="68"/>
    </row>
    <row r="22" spans="2:52" s="21" customFormat="1" ht="1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6"/>
      <c r="R22" s="66"/>
      <c r="S22" s="66"/>
      <c r="T22" s="66"/>
      <c r="U22" s="66"/>
      <c r="V22" s="66"/>
      <c r="W22" s="66"/>
      <c r="X22" s="66"/>
      <c r="Y22" s="66"/>
      <c r="Z22" s="67"/>
      <c r="AA22" s="67"/>
      <c r="AB22" s="67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</row>
    <row r="23" spans="2:52" s="24" customFormat="1" ht="18" customHeight="1">
      <c r="B23" s="74" t="s">
        <v>116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</row>
    <row r="24" spans="2:52" s="24" customFormat="1" ht="8.2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10" customFormat="1" ht="24.75" customHeight="1">
      <c r="A25" s="12"/>
      <c r="B25" s="70" t="s">
        <v>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 t="s">
        <v>66</v>
      </c>
      <c r="X25" s="70"/>
      <c r="Y25" s="70"/>
      <c r="Z25" s="70" t="s">
        <v>64</v>
      </c>
      <c r="AA25" s="70"/>
      <c r="AB25" s="70"/>
      <c r="AC25" s="70" t="s">
        <v>6</v>
      </c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s="10" customFormat="1" ht="24.75" customHeight="1">
      <c r="A26" s="1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 t="s">
        <v>148</v>
      </c>
      <c r="AD26" s="70"/>
      <c r="AE26" s="70"/>
      <c r="AF26" s="70"/>
      <c r="AG26" s="70"/>
      <c r="AH26" s="70"/>
      <c r="AI26" s="70"/>
      <c r="AJ26" s="70"/>
      <c r="AK26" s="70" t="s">
        <v>145</v>
      </c>
      <c r="AL26" s="70"/>
      <c r="AM26" s="70"/>
      <c r="AN26" s="70"/>
      <c r="AO26" s="70"/>
      <c r="AP26" s="70"/>
      <c r="AQ26" s="70"/>
      <c r="AR26" s="70"/>
      <c r="AS26" s="70" t="s">
        <v>149</v>
      </c>
      <c r="AT26" s="70"/>
      <c r="AU26" s="70"/>
      <c r="AV26" s="70"/>
      <c r="AW26" s="70"/>
      <c r="AX26" s="70"/>
      <c r="AY26" s="70"/>
      <c r="AZ26" s="70"/>
    </row>
    <row r="27" spans="1:52" s="10" customFormat="1" ht="24.75" customHeight="1">
      <c r="A27" s="12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3" s="26" customFormat="1" ht="15" customHeight="1">
      <c r="A28" s="19"/>
      <c r="B28" s="71">
        <v>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 t="s">
        <v>65</v>
      </c>
      <c r="X28" s="71"/>
      <c r="Y28" s="71"/>
      <c r="Z28" s="71" t="s">
        <v>11</v>
      </c>
      <c r="AA28" s="71"/>
      <c r="AB28" s="71"/>
      <c r="AC28" s="71" t="s">
        <v>12</v>
      </c>
      <c r="AD28" s="71"/>
      <c r="AE28" s="71"/>
      <c r="AF28" s="71"/>
      <c r="AG28" s="71"/>
      <c r="AH28" s="71"/>
      <c r="AI28" s="71"/>
      <c r="AJ28" s="71"/>
      <c r="AK28" s="71" t="s">
        <v>13</v>
      </c>
      <c r="AL28" s="71"/>
      <c r="AM28" s="71"/>
      <c r="AN28" s="71"/>
      <c r="AO28" s="71"/>
      <c r="AP28" s="71"/>
      <c r="AQ28" s="71"/>
      <c r="AR28" s="71"/>
      <c r="AS28" s="71" t="s">
        <v>14</v>
      </c>
      <c r="AT28" s="71"/>
      <c r="AU28" s="71"/>
      <c r="AV28" s="71"/>
      <c r="AW28" s="71"/>
      <c r="AX28" s="71"/>
      <c r="AY28" s="71"/>
      <c r="AZ28" s="71"/>
      <c r="BA28" s="19"/>
    </row>
    <row r="29" spans="1:52" s="26" customFormat="1" ht="48.75" customHeight="1">
      <c r="A29" s="19"/>
      <c r="B29" s="113" t="s">
        <v>147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 t="s">
        <v>138</v>
      </c>
      <c r="X29" s="114"/>
      <c r="Y29" s="114"/>
      <c r="Z29" s="71" t="s">
        <v>21</v>
      </c>
      <c r="AA29" s="71"/>
      <c r="AB29" s="71"/>
      <c r="AC29" s="72">
        <v>129225</v>
      </c>
      <c r="AD29" s="72"/>
      <c r="AE29" s="72"/>
      <c r="AF29" s="72"/>
      <c r="AG29" s="72"/>
      <c r="AH29" s="72"/>
      <c r="AI29" s="72"/>
      <c r="AJ29" s="72"/>
      <c r="AK29" s="72">
        <v>129225</v>
      </c>
      <c r="AL29" s="72"/>
      <c r="AM29" s="72"/>
      <c r="AN29" s="72"/>
      <c r="AO29" s="72"/>
      <c r="AP29" s="72"/>
      <c r="AQ29" s="72"/>
      <c r="AR29" s="72"/>
      <c r="AS29" s="72">
        <f>AK29</f>
        <v>129225</v>
      </c>
      <c r="AT29" s="72"/>
      <c r="AU29" s="72"/>
      <c r="AV29" s="72"/>
      <c r="AW29" s="72"/>
      <c r="AX29" s="72"/>
      <c r="AY29" s="72"/>
      <c r="AZ29" s="72"/>
    </row>
    <row r="30" spans="1:52" s="24" customFormat="1" ht="58.5" customHeight="1">
      <c r="A30" s="21"/>
      <c r="B30" s="113" t="s">
        <v>131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5" t="s">
        <v>139</v>
      </c>
      <c r="X30" s="115"/>
      <c r="Y30" s="115"/>
      <c r="Z30" s="71" t="s">
        <v>22</v>
      </c>
      <c r="AA30" s="71"/>
      <c r="AB30" s="71"/>
      <c r="AC30" s="72">
        <v>2705428</v>
      </c>
      <c r="AD30" s="72"/>
      <c r="AE30" s="72"/>
      <c r="AF30" s="72"/>
      <c r="AG30" s="72"/>
      <c r="AH30" s="72"/>
      <c r="AI30" s="72"/>
      <c r="AJ30" s="72"/>
      <c r="AK30" s="72">
        <v>2705428</v>
      </c>
      <c r="AL30" s="72"/>
      <c r="AM30" s="72"/>
      <c r="AN30" s="72"/>
      <c r="AO30" s="72"/>
      <c r="AP30" s="72"/>
      <c r="AQ30" s="72"/>
      <c r="AR30" s="72"/>
      <c r="AS30" s="72">
        <v>2705428</v>
      </c>
      <c r="AT30" s="72"/>
      <c r="AU30" s="72"/>
      <c r="AV30" s="72"/>
      <c r="AW30" s="72"/>
      <c r="AX30" s="72"/>
      <c r="AY30" s="72"/>
      <c r="AZ30" s="72"/>
    </row>
    <row r="31" spans="2:52" s="21" customFormat="1" ht="1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8"/>
      <c r="Q31" s="27"/>
      <c r="R31" s="27"/>
      <c r="S31" s="27"/>
      <c r="T31" s="27"/>
      <c r="U31" s="2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30"/>
      <c r="AJ31" s="30"/>
      <c r="AK31" s="30"/>
      <c r="AL31" s="30"/>
      <c r="AM31" s="30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2:52" s="31" customFormat="1" ht="30" customHeight="1">
      <c r="B32" s="89" t="s">
        <v>128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2:52" s="31" customFormat="1" ht="15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2:52" s="33" customFormat="1" ht="18" customHeight="1">
      <c r="B34" s="102" t="s">
        <v>103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</row>
    <row r="35" spans="2:52" s="33" customFormat="1" ht="18" customHeight="1">
      <c r="B35" s="102" t="s">
        <v>150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</row>
    <row r="36" spans="2:52" s="33" customFormat="1" ht="7.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2:52" s="34" customFormat="1" ht="19.5" customHeight="1">
      <c r="B37" s="100" t="s">
        <v>16</v>
      </c>
      <c r="C37" s="100"/>
      <c r="D37" s="100"/>
      <c r="E37" s="100"/>
      <c r="F37" s="100"/>
      <c r="G37" s="71" t="s">
        <v>102</v>
      </c>
      <c r="H37" s="71"/>
      <c r="I37" s="71"/>
      <c r="J37" s="71"/>
      <c r="K37" s="71"/>
      <c r="L37" s="71" t="s">
        <v>5</v>
      </c>
      <c r="M37" s="71"/>
      <c r="N37" s="71" t="s">
        <v>76</v>
      </c>
      <c r="O37" s="71"/>
      <c r="P37" s="71"/>
      <c r="Q37" s="71"/>
      <c r="R37" s="71" t="s">
        <v>68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0" t="s">
        <v>112</v>
      </c>
      <c r="AX37" s="70"/>
      <c r="AY37" s="70"/>
      <c r="AZ37" s="70"/>
    </row>
    <row r="38" spans="2:52" s="19" customFormat="1" ht="19.5" customHeight="1">
      <c r="B38" s="100"/>
      <c r="C38" s="100"/>
      <c r="D38" s="100"/>
      <c r="E38" s="100"/>
      <c r="F38" s="10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0" t="s">
        <v>113</v>
      </c>
      <c r="S38" s="70"/>
      <c r="T38" s="70"/>
      <c r="U38" s="101" t="s">
        <v>8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70"/>
      <c r="AX38" s="70"/>
      <c r="AY38" s="70"/>
      <c r="AZ38" s="70"/>
    </row>
    <row r="39" spans="1:58" s="38" customFormat="1" ht="73.5" customHeight="1">
      <c r="A39" s="36"/>
      <c r="B39" s="100"/>
      <c r="C39" s="100"/>
      <c r="D39" s="100"/>
      <c r="E39" s="100"/>
      <c r="F39" s="10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0"/>
      <c r="S39" s="70"/>
      <c r="T39" s="70"/>
      <c r="U39" s="70" t="s">
        <v>17</v>
      </c>
      <c r="V39" s="70"/>
      <c r="W39" s="70"/>
      <c r="X39" s="70"/>
      <c r="Y39" s="70" t="s">
        <v>18</v>
      </c>
      <c r="Z39" s="70"/>
      <c r="AA39" s="70"/>
      <c r="AB39" s="70"/>
      <c r="AC39" s="70"/>
      <c r="AD39" s="70" t="s">
        <v>19</v>
      </c>
      <c r="AE39" s="70"/>
      <c r="AF39" s="70"/>
      <c r="AG39" s="70"/>
      <c r="AH39" s="70"/>
      <c r="AI39" s="70" t="s">
        <v>101</v>
      </c>
      <c r="AJ39" s="70"/>
      <c r="AK39" s="70"/>
      <c r="AL39" s="70"/>
      <c r="AM39" s="70"/>
      <c r="AN39" s="70"/>
      <c r="AO39" s="70"/>
      <c r="AP39" s="70" t="s">
        <v>104</v>
      </c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15"/>
      <c r="BB39" s="37"/>
      <c r="BC39" s="37"/>
      <c r="BD39" s="37"/>
      <c r="BE39" s="37"/>
      <c r="BF39" s="37"/>
    </row>
    <row r="40" spans="1:62" s="41" customFormat="1" ht="54.75" customHeight="1">
      <c r="A40" s="39"/>
      <c r="B40" s="100"/>
      <c r="C40" s="100"/>
      <c r="D40" s="100"/>
      <c r="E40" s="100"/>
      <c r="F40" s="10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 t="s">
        <v>20</v>
      </c>
      <c r="AJ40" s="70"/>
      <c r="AK40" s="70"/>
      <c r="AL40" s="70" t="s">
        <v>114</v>
      </c>
      <c r="AM40" s="70"/>
      <c r="AN40" s="70"/>
      <c r="AO40" s="70"/>
      <c r="AP40" s="70" t="s">
        <v>20</v>
      </c>
      <c r="AQ40" s="70"/>
      <c r="AR40" s="70"/>
      <c r="AS40" s="70" t="s">
        <v>115</v>
      </c>
      <c r="AT40" s="70"/>
      <c r="AU40" s="70"/>
      <c r="AV40" s="70"/>
      <c r="AW40" s="70"/>
      <c r="AX40" s="70"/>
      <c r="AY40" s="70"/>
      <c r="AZ40" s="70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2:58" s="36" customFormat="1" ht="15" customHeight="1">
      <c r="B41" s="70">
        <v>1</v>
      </c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>
        <v>3</v>
      </c>
      <c r="M41" s="70"/>
      <c r="N41" s="70">
        <v>4</v>
      </c>
      <c r="O41" s="70"/>
      <c r="P41" s="70"/>
      <c r="Q41" s="70"/>
      <c r="R41" s="70">
        <v>5</v>
      </c>
      <c r="S41" s="70"/>
      <c r="T41" s="70"/>
      <c r="U41" s="70">
        <v>6</v>
      </c>
      <c r="V41" s="70"/>
      <c r="W41" s="70"/>
      <c r="X41" s="70"/>
      <c r="Y41" s="70">
        <v>7</v>
      </c>
      <c r="Z41" s="70"/>
      <c r="AA41" s="70"/>
      <c r="AB41" s="70"/>
      <c r="AC41" s="70"/>
      <c r="AD41" s="70">
        <v>8</v>
      </c>
      <c r="AE41" s="70"/>
      <c r="AF41" s="70"/>
      <c r="AG41" s="70"/>
      <c r="AH41" s="70"/>
      <c r="AI41" s="70">
        <v>9</v>
      </c>
      <c r="AJ41" s="70"/>
      <c r="AK41" s="70"/>
      <c r="AL41" s="70">
        <v>10</v>
      </c>
      <c r="AM41" s="70"/>
      <c r="AN41" s="70"/>
      <c r="AO41" s="70"/>
      <c r="AP41" s="70">
        <v>11</v>
      </c>
      <c r="AQ41" s="70"/>
      <c r="AR41" s="70"/>
      <c r="AS41" s="70">
        <v>12</v>
      </c>
      <c r="AT41" s="70"/>
      <c r="AU41" s="70"/>
      <c r="AV41" s="70"/>
      <c r="AW41" s="70">
        <v>13</v>
      </c>
      <c r="AX41" s="70"/>
      <c r="AY41" s="70"/>
      <c r="AZ41" s="70"/>
      <c r="BA41" s="18"/>
      <c r="BB41" s="18"/>
      <c r="BC41" s="18"/>
      <c r="BD41" s="18"/>
      <c r="BE41" s="18"/>
      <c r="BF41" s="18"/>
    </row>
    <row r="42" spans="2:58" s="36" customFormat="1" ht="51" customHeight="1">
      <c r="B42" s="70" t="s">
        <v>133</v>
      </c>
      <c r="C42" s="70"/>
      <c r="D42" s="70"/>
      <c r="E42" s="70"/>
      <c r="F42" s="70"/>
      <c r="G42" s="70"/>
      <c r="H42" s="70"/>
      <c r="I42" s="70"/>
      <c r="J42" s="70"/>
      <c r="K42" s="70"/>
      <c r="L42" s="71" t="s">
        <v>21</v>
      </c>
      <c r="M42" s="71"/>
      <c r="N42" s="70">
        <v>1</v>
      </c>
      <c r="O42" s="70"/>
      <c r="P42" s="70"/>
      <c r="Q42" s="70"/>
      <c r="R42" s="72">
        <f>U42+Y42+AD42</f>
        <v>44412.75</v>
      </c>
      <c r="S42" s="72"/>
      <c r="T42" s="72"/>
      <c r="U42" s="72">
        <v>20614</v>
      </c>
      <c r="V42" s="72"/>
      <c r="W42" s="72"/>
      <c r="X42" s="72"/>
      <c r="Y42" s="72">
        <v>15173.75</v>
      </c>
      <c r="Z42" s="72"/>
      <c r="AA42" s="72"/>
      <c r="AB42" s="72"/>
      <c r="AC42" s="72"/>
      <c r="AD42" s="72">
        <v>8625</v>
      </c>
      <c r="AE42" s="72"/>
      <c r="AF42" s="72"/>
      <c r="AG42" s="72"/>
      <c r="AH42" s="72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2"/>
      <c r="AT42" s="70"/>
      <c r="AU42" s="70"/>
      <c r="AV42" s="70"/>
      <c r="AW42" s="72">
        <f>N42*R42*12</f>
        <v>532953</v>
      </c>
      <c r="AX42" s="72"/>
      <c r="AY42" s="72"/>
      <c r="AZ42" s="72"/>
      <c r="BA42" s="18"/>
      <c r="BB42" s="18"/>
      <c r="BC42" s="18"/>
      <c r="BD42" s="18"/>
      <c r="BE42" s="18"/>
      <c r="BF42" s="18"/>
    </row>
    <row r="43" spans="2:58" s="36" customFormat="1" ht="36" customHeight="1">
      <c r="B43" s="70" t="s">
        <v>134</v>
      </c>
      <c r="C43" s="70"/>
      <c r="D43" s="70"/>
      <c r="E43" s="70"/>
      <c r="F43" s="70"/>
      <c r="G43" s="70"/>
      <c r="H43" s="70"/>
      <c r="I43" s="70"/>
      <c r="J43" s="70"/>
      <c r="K43" s="70"/>
      <c r="L43" s="71" t="s">
        <v>22</v>
      </c>
      <c r="M43" s="71"/>
      <c r="N43" s="70">
        <v>33</v>
      </c>
      <c r="O43" s="70"/>
      <c r="P43" s="70"/>
      <c r="Q43" s="70"/>
      <c r="R43" s="72">
        <f>U43+Y43+AD43</f>
        <v>26220.790404</v>
      </c>
      <c r="S43" s="72"/>
      <c r="T43" s="72"/>
      <c r="U43" s="72">
        <v>10607</v>
      </c>
      <c r="V43" s="72"/>
      <c r="W43" s="72"/>
      <c r="X43" s="72"/>
      <c r="Y43" s="72">
        <v>3444.790404</v>
      </c>
      <c r="Z43" s="72"/>
      <c r="AA43" s="72"/>
      <c r="AB43" s="72"/>
      <c r="AC43" s="72"/>
      <c r="AD43" s="72">
        <v>12169</v>
      </c>
      <c r="AE43" s="72"/>
      <c r="AF43" s="72"/>
      <c r="AG43" s="72"/>
      <c r="AH43" s="72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2">
        <f>N43*R43*12</f>
        <v>10383432.999984</v>
      </c>
      <c r="AX43" s="72"/>
      <c r="AY43" s="72"/>
      <c r="AZ43" s="72"/>
      <c r="BA43" s="18"/>
      <c r="BB43" s="18"/>
      <c r="BC43" s="18"/>
      <c r="BD43" s="18"/>
      <c r="BE43" s="18"/>
      <c r="BF43" s="18"/>
    </row>
    <row r="44" spans="2:58" s="36" customFormat="1" ht="52.5" customHeight="1">
      <c r="B44" s="70" t="s">
        <v>135</v>
      </c>
      <c r="C44" s="70"/>
      <c r="D44" s="70"/>
      <c r="E44" s="70"/>
      <c r="F44" s="70"/>
      <c r="G44" s="70"/>
      <c r="H44" s="70"/>
      <c r="I44" s="70"/>
      <c r="J44" s="70"/>
      <c r="K44" s="70"/>
      <c r="L44" s="71" t="s">
        <v>23</v>
      </c>
      <c r="M44" s="71"/>
      <c r="N44" s="70">
        <v>30</v>
      </c>
      <c r="O44" s="70"/>
      <c r="P44" s="70"/>
      <c r="Q44" s="70"/>
      <c r="R44" s="72">
        <f>U44+Y44+AD44</f>
        <v>11096.736111</v>
      </c>
      <c r="S44" s="72"/>
      <c r="T44" s="72"/>
      <c r="U44" s="72">
        <v>2052</v>
      </c>
      <c r="V44" s="72"/>
      <c r="W44" s="72"/>
      <c r="X44" s="72"/>
      <c r="Y44" s="72">
        <v>2018</v>
      </c>
      <c r="Z44" s="72"/>
      <c r="AA44" s="72"/>
      <c r="AB44" s="72"/>
      <c r="AC44" s="72"/>
      <c r="AD44" s="72">
        <v>7026.736111</v>
      </c>
      <c r="AE44" s="72"/>
      <c r="AF44" s="72"/>
      <c r="AG44" s="72"/>
      <c r="AH44" s="72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3"/>
      <c r="AT44" s="73"/>
      <c r="AU44" s="73"/>
      <c r="AV44" s="73"/>
      <c r="AW44" s="72">
        <f>N44*R44*12</f>
        <v>3994824.9999599997</v>
      </c>
      <c r="AX44" s="72"/>
      <c r="AY44" s="72"/>
      <c r="AZ44" s="72"/>
      <c r="BA44" s="18"/>
      <c r="BB44" s="18"/>
      <c r="BC44" s="18"/>
      <c r="BD44" s="18"/>
      <c r="BE44" s="18"/>
      <c r="BF44" s="18"/>
    </row>
    <row r="45" spans="2:58" s="36" customFormat="1" ht="50.25" customHeight="1">
      <c r="B45" s="70" t="s">
        <v>136</v>
      </c>
      <c r="C45" s="70"/>
      <c r="D45" s="70"/>
      <c r="E45" s="70"/>
      <c r="F45" s="70"/>
      <c r="G45" s="70"/>
      <c r="H45" s="70"/>
      <c r="I45" s="70"/>
      <c r="J45" s="70"/>
      <c r="K45" s="70"/>
      <c r="L45" s="71" t="s">
        <v>132</v>
      </c>
      <c r="M45" s="71"/>
      <c r="N45" s="70">
        <v>19.5</v>
      </c>
      <c r="O45" s="70"/>
      <c r="P45" s="70"/>
      <c r="Q45" s="70"/>
      <c r="R45" s="72">
        <f>U45+Y45+AD45</f>
        <v>15136</v>
      </c>
      <c r="S45" s="72"/>
      <c r="T45" s="72"/>
      <c r="U45" s="72">
        <v>6587</v>
      </c>
      <c r="V45" s="72"/>
      <c r="W45" s="72"/>
      <c r="X45" s="72"/>
      <c r="Y45" s="72">
        <v>2499</v>
      </c>
      <c r="Z45" s="72"/>
      <c r="AA45" s="72"/>
      <c r="AB45" s="72"/>
      <c r="AC45" s="72"/>
      <c r="AD45" s="72">
        <v>6050</v>
      </c>
      <c r="AE45" s="72"/>
      <c r="AF45" s="72"/>
      <c r="AG45" s="72"/>
      <c r="AH45" s="72"/>
      <c r="AI45" s="70"/>
      <c r="AJ45" s="70"/>
      <c r="AK45" s="70"/>
      <c r="AL45" s="70"/>
      <c r="AM45" s="70"/>
      <c r="AN45" s="70"/>
      <c r="AO45" s="70"/>
      <c r="AP45" s="72"/>
      <c r="AQ45" s="70"/>
      <c r="AR45" s="70"/>
      <c r="AS45" s="72"/>
      <c r="AT45" s="70"/>
      <c r="AU45" s="70"/>
      <c r="AV45" s="70"/>
      <c r="AW45" s="72">
        <f>N45*R45*12</f>
        <v>3541824</v>
      </c>
      <c r="AX45" s="72"/>
      <c r="AY45" s="72"/>
      <c r="AZ45" s="72"/>
      <c r="BA45" s="18"/>
      <c r="BB45" s="18"/>
      <c r="BC45" s="18"/>
      <c r="BD45" s="18"/>
      <c r="BE45" s="18"/>
      <c r="BF45" s="18"/>
    </row>
    <row r="46" spans="2:58" s="68" customFormat="1" ht="18" customHeight="1">
      <c r="B46" s="97" t="s">
        <v>67</v>
      </c>
      <c r="C46" s="97"/>
      <c r="D46" s="97"/>
      <c r="E46" s="97"/>
      <c r="F46" s="97"/>
      <c r="G46" s="97"/>
      <c r="H46" s="97"/>
      <c r="I46" s="97"/>
      <c r="J46" s="97"/>
      <c r="K46" s="97"/>
      <c r="L46" s="98" t="s">
        <v>98</v>
      </c>
      <c r="M46" s="98"/>
      <c r="N46" s="99">
        <f>N42+N43+N44+N45</f>
        <v>83.5</v>
      </c>
      <c r="O46" s="99"/>
      <c r="P46" s="99"/>
      <c r="Q46" s="99"/>
      <c r="R46" s="96" t="s">
        <v>24</v>
      </c>
      <c r="S46" s="96"/>
      <c r="T46" s="96"/>
      <c r="U46" s="96" t="s">
        <v>24</v>
      </c>
      <c r="V46" s="96"/>
      <c r="W46" s="96"/>
      <c r="X46" s="96"/>
      <c r="Y46" s="96" t="s">
        <v>24</v>
      </c>
      <c r="Z46" s="96"/>
      <c r="AA46" s="96"/>
      <c r="AB46" s="96"/>
      <c r="AC46" s="96"/>
      <c r="AD46" s="96" t="s">
        <v>24</v>
      </c>
      <c r="AE46" s="96"/>
      <c r="AF46" s="96"/>
      <c r="AG46" s="96"/>
      <c r="AH46" s="96"/>
      <c r="AI46" s="96" t="s">
        <v>24</v>
      </c>
      <c r="AJ46" s="96"/>
      <c r="AK46" s="96"/>
      <c r="AL46" s="96" t="s">
        <v>24</v>
      </c>
      <c r="AM46" s="96"/>
      <c r="AN46" s="96"/>
      <c r="AO46" s="96"/>
      <c r="AP46" s="96" t="s">
        <v>24</v>
      </c>
      <c r="AQ46" s="96"/>
      <c r="AR46" s="96"/>
      <c r="AS46" s="96" t="s">
        <v>24</v>
      </c>
      <c r="AT46" s="96"/>
      <c r="AU46" s="96"/>
      <c r="AV46" s="96"/>
      <c r="AW46" s="87">
        <f>AW42+AW43+AW44+AW45</f>
        <v>18453034.999944</v>
      </c>
      <c r="AX46" s="87"/>
      <c r="AY46" s="87"/>
      <c r="AZ46" s="87"/>
      <c r="BA46" s="20"/>
      <c r="BB46" s="20"/>
      <c r="BC46" s="20"/>
      <c r="BD46" s="20"/>
      <c r="BE46" s="20"/>
      <c r="BF46" s="20"/>
    </row>
    <row r="47" spans="2:58" s="13" customFormat="1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34"/>
      <c r="AU47" s="34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2:58" s="16" customFormat="1" ht="18" customHeight="1">
      <c r="B48" s="74" t="s">
        <v>151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</row>
    <row r="49" spans="2:62" s="10" customFormat="1" ht="7.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2:52" s="34" customFormat="1" ht="19.5" customHeight="1">
      <c r="B50" s="100" t="s">
        <v>16</v>
      </c>
      <c r="C50" s="100"/>
      <c r="D50" s="100"/>
      <c r="E50" s="100"/>
      <c r="F50" s="100"/>
      <c r="G50" s="71" t="s">
        <v>102</v>
      </c>
      <c r="H50" s="71"/>
      <c r="I50" s="71"/>
      <c r="J50" s="71"/>
      <c r="K50" s="71"/>
      <c r="L50" s="71" t="s">
        <v>5</v>
      </c>
      <c r="M50" s="71"/>
      <c r="N50" s="71" t="s">
        <v>76</v>
      </c>
      <c r="O50" s="71"/>
      <c r="P50" s="71"/>
      <c r="Q50" s="71"/>
      <c r="R50" s="71" t="s">
        <v>68</v>
      </c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0" t="s">
        <v>112</v>
      </c>
      <c r="AX50" s="70"/>
      <c r="AY50" s="70"/>
      <c r="AZ50" s="70"/>
    </row>
    <row r="51" spans="2:52" s="19" customFormat="1" ht="19.5" customHeight="1">
      <c r="B51" s="100"/>
      <c r="C51" s="100"/>
      <c r="D51" s="100"/>
      <c r="E51" s="100"/>
      <c r="F51" s="10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0" t="s">
        <v>113</v>
      </c>
      <c r="S51" s="70"/>
      <c r="T51" s="70"/>
      <c r="U51" s="101" t="s">
        <v>8</v>
      </c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70"/>
      <c r="AX51" s="70"/>
      <c r="AY51" s="70"/>
      <c r="AZ51" s="70"/>
    </row>
    <row r="52" spans="1:58" s="38" customFormat="1" ht="75.75" customHeight="1">
      <c r="A52" s="36"/>
      <c r="B52" s="100"/>
      <c r="C52" s="100"/>
      <c r="D52" s="100"/>
      <c r="E52" s="100"/>
      <c r="F52" s="10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0"/>
      <c r="S52" s="70"/>
      <c r="T52" s="70"/>
      <c r="U52" s="70" t="s">
        <v>17</v>
      </c>
      <c r="V52" s="70"/>
      <c r="W52" s="70"/>
      <c r="X52" s="70"/>
      <c r="Y52" s="70" t="s">
        <v>18</v>
      </c>
      <c r="Z52" s="70"/>
      <c r="AA52" s="70"/>
      <c r="AB52" s="70"/>
      <c r="AC52" s="70"/>
      <c r="AD52" s="70" t="s">
        <v>19</v>
      </c>
      <c r="AE52" s="70"/>
      <c r="AF52" s="70"/>
      <c r="AG52" s="70"/>
      <c r="AH52" s="70"/>
      <c r="AI52" s="70" t="s">
        <v>101</v>
      </c>
      <c r="AJ52" s="70"/>
      <c r="AK52" s="70"/>
      <c r="AL52" s="70"/>
      <c r="AM52" s="70"/>
      <c r="AN52" s="70"/>
      <c r="AO52" s="70"/>
      <c r="AP52" s="70" t="s">
        <v>104</v>
      </c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15"/>
      <c r="BB52" s="37"/>
      <c r="BC52" s="37"/>
      <c r="BD52" s="37"/>
      <c r="BE52" s="37"/>
      <c r="BF52" s="37"/>
    </row>
    <row r="53" spans="1:62" s="41" customFormat="1" ht="54.75" customHeight="1">
      <c r="A53" s="39"/>
      <c r="B53" s="100"/>
      <c r="C53" s="100"/>
      <c r="D53" s="100"/>
      <c r="E53" s="100"/>
      <c r="F53" s="10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 t="s">
        <v>20</v>
      </c>
      <c r="AJ53" s="70"/>
      <c r="AK53" s="70"/>
      <c r="AL53" s="70" t="s">
        <v>114</v>
      </c>
      <c r="AM53" s="70"/>
      <c r="AN53" s="70"/>
      <c r="AO53" s="70"/>
      <c r="AP53" s="70" t="s">
        <v>20</v>
      </c>
      <c r="AQ53" s="70"/>
      <c r="AR53" s="70"/>
      <c r="AS53" s="70" t="s">
        <v>115</v>
      </c>
      <c r="AT53" s="70"/>
      <c r="AU53" s="70"/>
      <c r="AV53" s="70"/>
      <c r="AW53" s="70"/>
      <c r="AX53" s="70"/>
      <c r="AY53" s="70"/>
      <c r="AZ53" s="70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2:58" s="36" customFormat="1" ht="15" customHeight="1">
      <c r="B54" s="70">
        <v>1</v>
      </c>
      <c r="C54" s="70"/>
      <c r="D54" s="70"/>
      <c r="E54" s="70"/>
      <c r="F54" s="70"/>
      <c r="G54" s="70">
        <v>2</v>
      </c>
      <c r="H54" s="70"/>
      <c r="I54" s="70"/>
      <c r="J54" s="70"/>
      <c r="K54" s="70"/>
      <c r="L54" s="70">
        <v>3</v>
      </c>
      <c r="M54" s="70"/>
      <c r="N54" s="70">
        <v>4</v>
      </c>
      <c r="O54" s="70"/>
      <c r="P54" s="70"/>
      <c r="Q54" s="70"/>
      <c r="R54" s="70">
        <v>5</v>
      </c>
      <c r="S54" s="70"/>
      <c r="T54" s="70"/>
      <c r="U54" s="70">
        <v>6</v>
      </c>
      <c r="V54" s="70"/>
      <c r="W54" s="70"/>
      <c r="X54" s="70"/>
      <c r="Y54" s="70">
        <v>7</v>
      </c>
      <c r="Z54" s="70"/>
      <c r="AA54" s="70"/>
      <c r="AB54" s="70"/>
      <c r="AC54" s="70"/>
      <c r="AD54" s="70">
        <v>8</v>
      </c>
      <c r="AE54" s="70"/>
      <c r="AF54" s="70"/>
      <c r="AG54" s="70"/>
      <c r="AH54" s="70"/>
      <c r="AI54" s="70">
        <v>9</v>
      </c>
      <c r="AJ54" s="70"/>
      <c r="AK54" s="70"/>
      <c r="AL54" s="70">
        <v>10</v>
      </c>
      <c r="AM54" s="70"/>
      <c r="AN54" s="70"/>
      <c r="AO54" s="70"/>
      <c r="AP54" s="70">
        <v>11</v>
      </c>
      <c r="AQ54" s="70"/>
      <c r="AR54" s="70"/>
      <c r="AS54" s="70">
        <v>12</v>
      </c>
      <c r="AT54" s="70"/>
      <c r="AU54" s="70"/>
      <c r="AV54" s="70"/>
      <c r="AW54" s="70">
        <v>13</v>
      </c>
      <c r="AX54" s="70"/>
      <c r="AY54" s="70"/>
      <c r="AZ54" s="70"/>
      <c r="BA54" s="18"/>
      <c r="BB54" s="18"/>
      <c r="BC54" s="18"/>
      <c r="BD54" s="18"/>
      <c r="BE54" s="18"/>
      <c r="BF54" s="18"/>
    </row>
    <row r="55" spans="2:58" s="36" customFormat="1" ht="51" customHeight="1">
      <c r="B55" s="70" t="s">
        <v>133</v>
      </c>
      <c r="C55" s="70"/>
      <c r="D55" s="70"/>
      <c r="E55" s="70"/>
      <c r="F55" s="70"/>
      <c r="G55" s="70"/>
      <c r="H55" s="70"/>
      <c r="I55" s="70"/>
      <c r="J55" s="70"/>
      <c r="K55" s="70"/>
      <c r="L55" s="71" t="s">
        <v>21</v>
      </c>
      <c r="M55" s="71"/>
      <c r="N55" s="70">
        <v>1</v>
      </c>
      <c r="O55" s="70"/>
      <c r="P55" s="70"/>
      <c r="Q55" s="70"/>
      <c r="R55" s="72">
        <f>U55+Y55+AD55</f>
        <v>44412.75</v>
      </c>
      <c r="S55" s="72"/>
      <c r="T55" s="72"/>
      <c r="U55" s="72">
        <v>20614</v>
      </c>
      <c r="V55" s="72"/>
      <c r="W55" s="72"/>
      <c r="X55" s="72"/>
      <c r="Y55" s="72">
        <v>15173.75</v>
      </c>
      <c r="Z55" s="72"/>
      <c r="AA55" s="72"/>
      <c r="AB55" s="72"/>
      <c r="AC55" s="72"/>
      <c r="AD55" s="72">
        <v>8625</v>
      </c>
      <c r="AE55" s="72"/>
      <c r="AF55" s="72"/>
      <c r="AG55" s="72"/>
      <c r="AH55" s="72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3"/>
      <c r="AT55" s="73"/>
      <c r="AU55" s="73"/>
      <c r="AV55" s="73"/>
      <c r="AW55" s="72">
        <f>N55*R55*12</f>
        <v>532953</v>
      </c>
      <c r="AX55" s="72"/>
      <c r="AY55" s="72"/>
      <c r="AZ55" s="72"/>
      <c r="BA55" s="18"/>
      <c r="BB55" s="18"/>
      <c r="BC55" s="18"/>
      <c r="BD55" s="18"/>
      <c r="BE55" s="18"/>
      <c r="BF55" s="18"/>
    </row>
    <row r="56" spans="2:58" s="36" customFormat="1" ht="36" customHeight="1">
      <c r="B56" s="70" t="s">
        <v>134</v>
      </c>
      <c r="C56" s="70"/>
      <c r="D56" s="70"/>
      <c r="E56" s="70"/>
      <c r="F56" s="70"/>
      <c r="G56" s="70"/>
      <c r="H56" s="70"/>
      <c r="I56" s="70"/>
      <c r="J56" s="70"/>
      <c r="K56" s="70"/>
      <c r="L56" s="71" t="s">
        <v>22</v>
      </c>
      <c r="M56" s="71"/>
      <c r="N56" s="70">
        <v>33</v>
      </c>
      <c r="O56" s="70"/>
      <c r="P56" s="70"/>
      <c r="Q56" s="70"/>
      <c r="R56" s="72">
        <f>U56+Y56+AD56</f>
        <v>26220.790404</v>
      </c>
      <c r="S56" s="72"/>
      <c r="T56" s="72"/>
      <c r="U56" s="72">
        <v>10607</v>
      </c>
      <c r="V56" s="72"/>
      <c r="W56" s="72"/>
      <c r="X56" s="72"/>
      <c r="Y56" s="72">
        <v>3444.790404</v>
      </c>
      <c r="Z56" s="72"/>
      <c r="AA56" s="72"/>
      <c r="AB56" s="72"/>
      <c r="AC56" s="72"/>
      <c r="AD56" s="72">
        <v>12169</v>
      </c>
      <c r="AE56" s="72"/>
      <c r="AF56" s="72"/>
      <c r="AG56" s="72"/>
      <c r="AH56" s="72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2">
        <f>N56*R56*12</f>
        <v>10383432.999984</v>
      </c>
      <c r="AX56" s="72"/>
      <c r="AY56" s="72"/>
      <c r="AZ56" s="72"/>
      <c r="BA56" s="18"/>
      <c r="BB56" s="18"/>
      <c r="BC56" s="18"/>
      <c r="BD56" s="18"/>
      <c r="BE56" s="18"/>
      <c r="BF56" s="18"/>
    </row>
    <row r="57" spans="2:58" s="36" customFormat="1" ht="52.5" customHeight="1">
      <c r="B57" s="70" t="s">
        <v>135</v>
      </c>
      <c r="C57" s="70"/>
      <c r="D57" s="70"/>
      <c r="E57" s="70"/>
      <c r="F57" s="70"/>
      <c r="G57" s="70"/>
      <c r="H57" s="70"/>
      <c r="I57" s="70"/>
      <c r="J57" s="70"/>
      <c r="K57" s="70"/>
      <c r="L57" s="71" t="s">
        <v>23</v>
      </c>
      <c r="M57" s="71"/>
      <c r="N57" s="70">
        <v>30</v>
      </c>
      <c r="O57" s="70"/>
      <c r="P57" s="70"/>
      <c r="Q57" s="70"/>
      <c r="R57" s="72">
        <f>U57+Y57+AD57</f>
        <v>11652.29166666666</v>
      </c>
      <c r="S57" s="72"/>
      <c r="T57" s="72"/>
      <c r="U57" s="72">
        <v>2607</v>
      </c>
      <c r="V57" s="72"/>
      <c r="W57" s="72"/>
      <c r="X57" s="72"/>
      <c r="Y57" s="72">
        <v>2018</v>
      </c>
      <c r="Z57" s="72"/>
      <c r="AA57" s="72"/>
      <c r="AB57" s="72"/>
      <c r="AC57" s="72"/>
      <c r="AD57" s="72">
        <v>7027.29166666666</v>
      </c>
      <c r="AE57" s="72"/>
      <c r="AF57" s="72"/>
      <c r="AG57" s="72"/>
      <c r="AH57" s="72"/>
      <c r="AI57" s="70"/>
      <c r="AJ57" s="70"/>
      <c r="AK57" s="70"/>
      <c r="AL57" s="72"/>
      <c r="AM57" s="70"/>
      <c r="AN57" s="70"/>
      <c r="AO57" s="70"/>
      <c r="AP57" s="72"/>
      <c r="AQ57" s="72"/>
      <c r="AR57" s="72"/>
      <c r="AS57" s="72"/>
      <c r="AT57" s="70"/>
      <c r="AU57" s="70"/>
      <c r="AV57" s="70"/>
      <c r="AW57" s="72">
        <f>N57*R57*12</f>
        <v>4194824.999999998</v>
      </c>
      <c r="AX57" s="72"/>
      <c r="AY57" s="72"/>
      <c r="AZ57" s="72"/>
      <c r="BA57" s="18"/>
      <c r="BB57" s="18"/>
      <c r="BC57" s="18"/>
      <c r="BD57" s="18"/>
      <c r="BE57" s="18"/>
      <c r="BF57" s="18"/>
    </row>
    <row r="58" spans="2:58" s="36" customFormat="1" ht="50.25" customHeight="1">
      <c r="B58" s="70" t="s">
        <v>136</v>
      </c>
      <c r="C58" s="70"/>
      <c r="D58" s="70"/>
      <c r="E58" s="70"/>
      <c r="F58" s="70"/>
      <c r="G58" s="70"/>
      <c r="H58" s="70"/>
      <c r="I58" s="70"/>
      <c r="J58" s="70"/>
      <c r="K58" s="70"/>
      <c r="L58" s="71" t="s">
        <v>132</v>
      </c>
      <c r="M58" s="71"/>
      <c r="N58" s="70">
        <v>19.5</v>
      </c>
      <c r="O58" s="70"/>
      <c r="P58" s="70"/>
      <c r="Q58" s="70"/>
      <c r="R58" s="72">
        <f>U58+Y58+AD58</f>
        <v>15136</v>
      </c>
      <c r="S58" s="72"/>
      <c r="T58" s="72"/>
      <c r="U58" s="72">
        <v>6587</v>
      </c>
      <c r="V58" s="72"/>
      <c r="W58" s="72"/>
      <c r="X58" s="72"/>
      <c r="Y58" s="72">
        <v>2499</v>
      </c>
      <c r="Z58" s="72"/>
      <c r="AA58" s="72"/>
      <c r="AB58" s="72"/>
      <c r="AC58" s="72"/>
      <c r="AD58" s="72">
        <v>6050</v>
      </c>
      <c r="AE58" s="72"/>
      <c r="AF58" s="72"/>
      <c r="AG58" s="72"/>
      <c r="AH58" s="72"/>
      <c r="AI58" s="70"/>
      <c r="AJ58" s="70"/>
      <c r="AK58" s="70"/>
      <c r="AL58" s="70"/>
      <c r="AM58" s="70"/>
      <c r="AN58" s="70"/>
      <c r="AO58" s="70"/>
      <c r="AP58" s="72"/>
      <c r="AQ58" s="70"/>
      <c r="AR58" s="70"/>
      <c r="AS58" s="72"/>
      <c r="AT58" s="70"/>
      <c r="AU58" s="70"/>
      <c r="AV58" s="70"/>
      <c r="AW58" s="72">
        <f>N58*R58*12</f>
        <v>3541824</v>
      </c>
      <c r="AX58" s="72"/>
      <c r="AY58" s="72"/>
      <c r="AZ58" s="72"/>
      <c r="BA58" s="18"/>
      <c r="BB58" s="18"/>
      <c r="BC58" s="18"/>
      <c r="BD58" s="18"/>
      <c r="BE58" s="18"/>
      <c r="BF58" s="18"/>
    </row>
    <row r="59" spans="2:58" s="68" customFormat="1" ht="18" customHeight="1">
      <c r="B59" s="97" t="s">
        <v>67</v>
      </c>
      <c r="C59" s="97"/>
      <c r="D59" s="97"/>
      <c r="E59" s="97"/>
      <c r="F59" s="97"/>
      <c r="G59" s="97"/>
      <c r="H59" s="97"/>
      <c r="I59" s="97"/>
      <c r="J59" s="97"/>
      <c r="K59" s="97"/>
      <c r="L59" s="98" t="s">
        <v>98</v>
      </c>
      <c r="M59" s="98"/>
      <c r="N59" s="99">
        <f>N55+N56+N57+N58</f>
        <v>83.5</v>
      </c>
      <c r="O59" s="99"/>
      <c r="P59" s="99"/>
      <c r="Q59" s="99"/>
      <c r="R59" s="96" t="s">
        <v>24</v>
      </c>
      <c r="S59" s="96"/>
      <c r="T59" s="96"/>
      <c r="U59" s="96" t="s">
        <v>24</v>
      </c>
      <c r="V59" s="96"/>
      <c r="W59" s="96"/>
      <c r="X59" s="96"/>
      <c r="Y59" s="96" t="s">
        <v>24</v>
      </c>
      <c r="Z59" s="96"/>
      <c r="AA59" s="96"/>
      <c r="AB59" s="96"/>
      <c r="AC59" s="96"/>
      <c r="AD59" s="96" t="s">
        <v>24</v>
      </c>
      <c r="AE59" s="96"/>
      <c r="AF59" s="96"/>
      <c r="AG59" s="96"/>
      <c r="AH59" s="96"/>
      <c r="AI59" s="96" t="s">
        <v>24</v>
      </c>
      <c r="AJ59" s="96"/>
      <c r="AK59" s="96"/>
      <c r="AL59" s="96" t="s">
        <v>24</v>
      </c>
      <c r="AM59" s="96"/>
      <c r="AN59" s="96"/>
      <c r="AO59" s="96"/>
      <c r="AP59" s="96" t="s">
        <v>24</v>
      </c>
      <c r="AQ59" s="96"/>
      <c r="AR59" s="96"/>
      <c r="AS59" s="96" t="s">
        <v>24</v>
      </c>
      <c r="AT59" s="96"/>
      <c r="AU59" s="96"/>
      <c r="AV59" s="96"/>
      <c r="AW59" s="87">
        <f>AW55+AW56+AW57+AW58</f>
        <v>18653034.999983996</v>
      </c>
      <c r="AX59" s="87"/>
      <c r="AY59" s="87"/>
      <c r="AZ59" s="87"/>
      <c r="BA59" s="20"/>
      <c r="BB59" s="20"/>
      <c r="BC59" s="20"/>
      <c r="BD59" s="20"/>
      <c r="BE59" s="20"/>
      <c r="BF59" s="20"/>
    </row>
    <row r="61" spans="2:58" s="16" customFormat="1" ht="18" customHeight="1">
      <c r="B61" s="74" t="s">
        <v>152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</row>
    <row r="62" spans="2:62" s="10" customFormat="1" ht="7.5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2:52" s="34" customFormat="1" ht="19.5" customHeight="1">
      <c r="B63" s="100" t="s">
        <v>16</v>
      </c>
      <c r="C63" s="100"/>
      <c r="D63" s="100"/>
      <c r="E63" s="100"/>
      <c r="F63" s="100"/>
      <c r="G63" s="71" t="s">
        <v>102</v>
      </c>
      <c r="H63" s="71"/>
      <c r="I63" s="71"/>
      <c r="J63" s="71"/>
      <c r="K63" s="71"/>
      <c r="L63" s="71" t="s">
        <v>5</v>
      </c>
      <c r="M63" s="71"/>
      <c r="N63" s="71" t="s">
        <v>76</v>
      </c>
      <c r="O63" s="71"/>
      <c r="P63" s="71"/>
      <c r="Q63" s="71"/>
      <c r="R63" s="71" t="s">
        <v>68</v>
      </c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0" t="s">
        <v>112</v>
      </c>
      <c r="AX63" s="70"/>
      <c r="AY63" s="70"/>
      <c r="AZ63" s="70"/>
    </row>
    <row r="64" spans="2:52" s="19" customFormat="1" ht="19.5" customHeight="1">
      <c r="B64" s="100"/>
      <c r="C64" s="100"/>
      <c r="D64" s="100"/>
      <c r="E64" s="100"/>
      <c r="F64" s="10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0" t="s">
        <v>113</v>
      </c>
      <c r="S64" s="70"/>
      <c r="T64" s="70"/>
      <c r="U64" s="101" t="s">
        <v>8</v>
      </c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70"/>
      <c r="AX64" s="70"/>
      <c r="AY64" s="70"/>
      <c r="AZ64" s="70"/>
    </row>
    <row r="65" spans="1:58" s="38" customFormat="1" ht="75.75" customHeight="1">
      <c r="A65" s="36"/>
      <c r="B65" s="100"/>
      <c r="C65" s="100"/>
      <c r="D65" s="100"/>
      <c r="E65" s="100"/>
      <c r="F65" s="10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0"/>
      <c r="S65" s="70"/>
      <c r="T65" s="70"/>
      <c r="U65" s="70" t="s">
        <v>17</v>
      </c>
      <c r="V65" s="70"/>
      <c r="W65" s="70"/>
      <c r="X65" s="70"/>
      <c r="Y65" s="70" t="s">
        <v>18</v>
      </c>
      <c r="Z65" s="70"/>
      <c r="AA65" s="70"/>
      <c r="AB65" s="70"/>
      <c r="AC65" s="70"/>
      <c r="AD65" s="70" t="s">
        <v>19</v>
      </c>
      <c r="AE65" s="70"/>
      <c r="AF65" s="70"/>
      <c r="AG65" s="70"/>
      <c r="AH65" s="70"/>
      <c r="AI65" s="70" t="s">
        <v>101</v>
      </c>
      <c r="AJ65" s="70"/>
      <c r="AK65" s="70"/>
      <c r="AL65" s="70"/>
      <c r="AM65" s="70"/>
      <c r="AN65" s="70"/>
      <c r="AO65" s="70"/>
      <c r="AP65" s="70" t="s">
        <v>104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15"/>
      <c r="BB65" s="37"/>
      <c r="BC65" s="37"/>
      <c r="BD65" s="37"/>
      <c r="BE65" s="37"/>
      <c r="BF65" s="37"/>
    </row>
    <row r="66" spans="1:62" s="41" customFormat="1" ht="54.75" customHeight="1">
      <c r="A66" s="39"/>
      <c r="B66" s="100"/>
      <c r="C66" s="100"/>
      <c r="D66" s="100"/>
      <c r="E66" s="100"/>
      <c r="F66" s="10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 t="s">
        <v>20</v>
      </c>
      <c r="AJ66" s="70"/>
      <c r="AK66" s="70"/>
      <c r="AL66" s="70" t="s">
        <v>114</v>
      </c>
      <c r="AM66" s="70"/>
      <c r="AN66" s="70"/>
      <c r="AO66" s="70"/>
      <c r="AP66" s="70" t="s">
        <v>20</v>
      </c>
      <c r="AQ66" s="70"/>
      <c r="AR66" s="70"/>
      <c r="AS66" s="70" t="s">
        <v>115</v>
      </c>
      <c r="AT66" s="70"/>
      <c r="AU66" s="70"/>
      <c r="AV66" s="70"/>
      <c r="AW66" s="70"/>
      <c r="AX66" s="70"/>
      <c r="AY66" s="70"/>
      <c r="AZ66" s="70"/>
      <c r="BA66" s="39"/>
      <c r="BB66" s="39"/>
      <c r="BC66" s="39"/>
      <c r="BD66" s="39"/>
      <c r="BE66" s="39"/>
      <c r="BF66" s="39"/>
      <c r="BG66" s="39"/>
      <c r="BH66" s="39"/>
      <c r="BI66" s="39"/>
      <c r="BJ66" s="39"/>
    </row>
    <row r="67" spans="2:58" s="36" customFormat="1" ht="15" customHeight="1">
      <c r="B67" s="70">
        <v>1</v>
      </c>
      <c r="C67" s="70"/>
      <c r="D67" s="70"/>
      <c r="E67" s="70"/>
      <c r="F67" s="70"/>
      <c r="G67" s="70">
        <v>2</v>
      </c>
      <c r="H67" s="70"/>
      <c r="I67" s="70"/>
      <c r="J67" s="70"/>
      <c r="K67" s="70"/>
      <c r="L67" s="70">
        <v>3</v>
      </c>
      <c r="M67" s="70"/>
      <c r="N67" s="70">
        <v>4</v>
      </c>
      <c r="O67" s="70"/>
      <c r="P67" s="70"/>
      <c r="Q67" s="70"/>
      <c r="R67" s="70">
        <v>5</v>
      </c>
      <c r="S67" s="70"/>
      <c r="T67" s="70"/>
      <c r="U67" s="70">
        <v>6</v>
      </c>
      <c r="V67" s="70"/>
      <c r="W67" s="70"/>
      <c r="X67" s="70"/>
      <c r="Y67" s="70">
        <v>7</v>
      </c>
      <c r="Z67" s="70"/>
      <c r="AA67" s="70"/>
      <c r="AB67" s="70"/>
      <c r="AC67" s="70"/>
      <c r="AD67" s="70">
        <v>8</v>
      </c>
      <c r="AE67" s="70"/>
      <c r="AF67" s="70"/>
      <c r="AG67" s="70"/>
      <c r="AH67" s="70"/>
      <c r="AI67" s="70">
        <v>9</v>
      </c>
      <c r="AJ67" s="70"/>
      <c r="AK67" s="70"/>
      <c r="AL67" s="70">
        <v>10</v>
      </c>
      <c r="AM67" s="70"/>
      <c r="AN67" s="70"/>
      <c r="AO67" s="70"/>
      <c r="AP67" s="70">
        <v>11</v>
      </c>
      <c r="AQ67" s="70"/>
      <c r="AR67" s="70"/>
      <c r="AS67" s="70">
        <v>12</v>
      </c>
      <c r="AT67" s="70"/>
      <c r="AU67" s="70"/>
      <c r="AV67" s="70"/>
      <c r="AW67" s="70">
        <v>13</v>
      </c>
      <c r="AX67" s="70"/>
      <c r="AY67" s="70"/>
      <c r="AZ67" s="70"/>
      <c r="BA67" s="18"/>
      <c r="BB67" s="18"/>
      <c r="BC67" s="18"/>
      <c r="BD67" s="18"/>
      <c r="BE67" s="18"/>
      <c r="BF67" s="18"/>
    </row>
    <row r="68" spans="2:58" s="36" customFormat="1" ht="51" customHeight="1">
      <c r="B68" s="70" t="s">
        <v>133</v>
      </c>
      <c r="C68" s="70"/>
      <c r="D68" s="70"/>
      <c r="E68" s="70"/>
      <c r="F68" s="70"/>
      <c r="G68" s="70"/>
      <c r="H68" s="70"/>
      <c r="I68" s="70"/>
      <c r="J68" s="70"/>
      <c r="K68" s="70"/>
      <c r="L68" s="71" t="s">
        <v>21</v>
      </c>
      <c r="M68" s="71"/>
      <c r="N68" s="70">
        <v>1</v>
      </c>
      <c r="O68" s="70"/>
      <c r="P68" s="70"/>
      <c r="Q68" s="70"/>
      <c r="R68" s="72">
        <f>U68+Y68+AD68</f>
        <v>44412.75</v>
      </c>
      <c r="S68" s="72"/>
      <c r="T68" s="72"/>
      <c r="U68" s="72">
        <v>20614</v>
      </c>
      <c r="V68" s="72"/>
      <c r="W68" s="72"/>
      <c r="X68" s="72"/>
      <c r="Y68" s="72">
        <v>15173.75</v>
      </c>
      <c r="Z68" s="72"/>
      <c r="AA68" s="72"/>
      <c r="AB68" s="72"/>
      <c r="AC68" s="72"/>
      <c r="AD68" s="72">
        <v>8625</v>
      </c>
      <c r="AE68" s="72"/>
      <c r="AF68" s="72"/>
      <c r="AG68" s="72"/>
      <c r="AH68" s="72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2">
        <f>N68*R68*12</f>
        <v>532953</v>
      </c>
      <c r="AX68" s="72"/>
      <c r="AY68" s="72"/>
      <c r="AZ68" s="72"/>
      <c r="BA68" s="18"/>
      <c r="BB68" s="18"/>
      <c r="BC68" s="18"/>
      <c r="BD68" s="18"/>
      <c r="BE68" s="18"/>
      <c r="BF68" s="18"/>
    </row>
    <row r="69" spans="2:58" s="36" customFormat="1" ht="36" customHeight="1">
      <c r="B69" s="70" t="s">
        <v>134</v>
      </c>
      <c r="C69" s="70"/>
      <c r="D69" s="70"/>
      <c r="E69" s="70"/>
      <c r="F69" s="70"/>
      <c r="G69" s="70"/>
      <c r="H69" s="70"/>
      <c r="I69" s="70"/>
      <c r="J69" s="70"/>
      <c r="K69" s="70"/>
      <c r="L69" s="71" t="s">
        <v>22</v>
      </c>
      <c r="M69" s="71"/>
      <c r="N69" s="70">
        <v>33</v>
      </c>
      <c r="O69" s="70"/>
      <c r="P69" s="70"/>
      <c r="Q69" s="70"/>
      <c r="R69" s="72">
        <f>U69+Y69+AD69</f>
        <v>26220.790404</v>
      </c>
      <c r="S69" s="72"/>
      <c r="T69" s="72"/>
      <c r="U69" s="72">
        <v>10607</v>
      </c>
      <c r="V69" s="72"/>
      <c r="W69" s="72"/>
      <c r="X69" s="72"/>
      <c r="Y69" s="72">
        <v>3444.790404</v>
      </c>
      <c r="Z69" s="72"/>
      <c r="AA69" s="72"/>
      <c r="AB69" s="72"/>
      <c r="AC69" s="72"/>
      <c r="AD69" s="72">
        <v>12169</v>
      </c>
      <c r="AE69" s="72"/>
      <c r="AF69" s="72"/>
      <c r="AG69" s="72"/>
      <c r="AH69" s="72"/>
      <c r="AI69" s="70"/>
      <c r="AJ69" s="70"/>
      <c r="AK69" s="70"/>
      <c r="AL69" s="73"/>
      <c r="AM69" s="73"/>
      <c r="AN69" s="73"/>
      <c r="AO69" s="73"/>
      <c r="AP69" s="70"/>
      <c r="AQ69" s="70"/>
      <c r="AR69" s="70"/>
      <c r="AS69" s="70"/>
      <c r="AT69" s="70"/>
      <c r="AU69" s="70"/>
      <c r="AV69" s="70"/>
      <c r="AW69" s="72">
        <f>N69*R69*12</f>
        <v>10383432.999984</v>
      </c>
      <c r="AX69" s="72"/>
      <c r="AY69" s="72"/>
      <c r="AZ69" s="72"/>
      <c r="BA69" s="18"/>
      <c r="BB69" s="18"/>
      <c r="BC69" s="18"/>
      <c r="BD69" s="18"/>
      <c r="BE69" s="18"/>
      <c r="BF69" s="18"/>
    </row>
    <row r="70" spans="2:58" s="36" customFormat="1" ht="52.5" customHeight="1">
      <c r="B70" s="70" t="s">
        <v>135</v>
      </c>
      <c r="C70" s="70"/>
      <c r="D70" s="70"/>
      <c r="E70" s="70"/>
      <c r="F70" s="70"/>
      <c r="G70" s="70"/>
      <c r="H70" s="70"/>
      <c r="I70" s="70"/>
      <c r="J70" s="70"/>
      <c r="K70" s="70"/>
      <c r="L70" s="71" t="s">
        <v>23</v>
      </c>
      <c r="M70" s="71"/>
      <c r="N70" s="70">
        <v>30</v>
      </c>
      <c r="O70" s="70"/>
      <c r="P70" s="70"/>
      <c r="Q70" s="70"/>
      <c r="R70" s="72">
        <f>U70+Y70+AD70</f>
        <v>11652.29166666666</v>
      </c>
      <c r="S70" s="72"/>
      <c r="T70" s="72"/>
      <c r="U70" s="72">
        <v>2607</v>
      </c>
      <c r="V70" s="72"/>
      <c r="W70" s="72"/>
      <c r="X70" s="72"/>
      <c r="Y70" s="72">
        <v>2018</v>
      </c>
      <c r="Z70" s="72"/>
      <c r="AA70" s="72"/>
      <c r="AB70" s="72"/>
      <c r="AC70" s="72"/>
      <c r="AD70" s="72">
        <v>7027.29166666666</v>
      </c>
      <c r="AE70" s="72"/>
      <c r="AF70" s="72"/>
      <c r="AG70" s="72"/>
      <c r="AH70" s="72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2"/>
      <c r="AT70" s="70"/>
      <c r="AU70" s="70"/>
      <c r="AV70" s="70"/>
      <c r="AW70" s="72">
        <f>N70*R70*12</f>
        <v>4194824.999999998</v>
      </c>
      <c r="AX70" s="72"/>
      <c r="AY70" s="72"/>
      <c r="AZ70" s="72"/>
      <c r="BA70" s="18"/>
      <c r="BB70" s="18"/>
      <c r="BC70" s="18"/>
      <c r="BD70" s="18"/>
      <c r="BE70" s="18"/>
      <c r="BF70" s="18"/>
    </row>
    <row r="71" spans="2:58" s="36" customFormat="1" ht="50.25" customHeight="1">
      <c r="B71" s="70" t="s">
        <v>136</v>
      </c>
      <c r="C71" s="70"/>
      <c r="D71" s="70"/>
      <c r="E71" s="70"/>
      <c r="F71" s="70"/>
      <c r="G71" s="70"/>
      <c r="H71" s="70"/>
      <c r="I71" s="70"/>
      <c r="J71" s="70"/>
      <c r="K71" s="70"/>
      <c r="L71" s="71" t="s">
        <v>132</v>
      </c>
      <c r="M71" s="71"/>
      <c r="N71" s="70">
        <v>19.5</v>
      </c>
      <c r="O71" s="70"/>
      <c r="P71" s="70"/>
      <c r="Q71" s="70"/>
      <c r="R71" s="72">
        <f>U71+Y71+AD71</f>
        <v>15136</v>
      </c>
      <c r="S71" s="72"/>
      <c r="T71" s="72"/>
      <c r="U71" s="72">
        <v>6587</v>
      </c>
      <c r="V71" s="72"/>
      <c r="W71" s="72"/>
      <c r="X71" s="72"/>
      <c r="Y71" s="72">
        <v>2499</v>
      </c>
      <c r="Z71" s="72"/>
      <c r="AA71" s="72"/>
      <c r="AB71" s="72"/>
      <c r="AC71" s="72"/>
      <c r="AD71" s="72">
        <v>6050</v>
      </c>
      <c r="AE71" s="72"/>
      <c r="AF71" s="72"/>
      <c r="AG71" s="72"/>
      <c r="AH71" s="72"/>
      <c r="AI71" s="70"/>
      <c r="AJ71" s="70"/>
      <c r="AK71" s="70"/>
      <c r="AL71" s="70"/>
      <c r="AM71" s="70"/>
      <c r="AN71" s="70"/>
      <c r="AO71" s="70"/>
      <c r="AP71" s="72"/>
      <c r="AQ71" s="70"/>
      <c r="AR71" s="70"/>
      <c r="AS71" s="72"/>
      <c r="AT71" s="70"/>
      <c r="AU71" s="70"/>
      <c r="AV71" s="70"/>
      <c r="AW71" s="72">
        <f>N71*R71*12</f>
        <v>3541824</v>
      </c>
      <c r="AX71" s="72"/>
      <c r="AY71" s="72"/>
      <c r="AZ71" s="72"/>
      <c r="BA71" s="18"/>
      <c r="BB71" s="18"/>
      <c r="BC71" s="18"/>
      <c r="BD71" s="18"/>
      <c r="BE71" s="18"/>
      <c r="BF71" s="18"/>
    </row>
    <row r="72" spans="2:58" s="68" customFormat="1" ht="18" customHeight="1">
      <c r="B72" s="97" t="s">
        <v>67</v>
      </c>
      <c r="C72" s="97"/>
      <c r="D72" s="97"/>
      <c r="E72" s="97"/>
      <c r="F72" s="97"/>
      <c r="G72" s="97"/>
      <c r="H72" s="97"/>
      <c r="I72" s="97"/>
      <c r="J72" s="97"/>
      <c r="K72" s="97"/>
      <c r="L72" s="98" t="s">
        <v>98</v>
      </c>
      <c r="M72" s="98"/>
      <c r="N72" s="99">
        <f>N68+N69+N70+N71</f>
        <v>83.5</v>
      </c>
      <c r="O72" s="99"/>
      <c r="P72" s="99"/>
      <c r="Q72" s="99"/>
      <c r="R72" s="96" t="s">
        <v>24</v>
      </c>
      <c r="S72" s="96"/>
      <c r="T72" s="96"/>
      <c r="U72" s="96" t="s">
        <v>24</v>
      </c>
      <c r="V72" s="96"/>
      <c r="W72" s="96"/>
      <c r="X72" s="96"/>
      <c r="Y72" s="96" t="s">
        <v>24</v>
      </c>
      <c r="Z72" s="96"/>
      <c r="AA72" s="96"/>
      <c r="AB72" s="96"/>
      <c r="AC72" s="96"/>
      <c r="AD72" s="96" t="s">
        <v>24</v>
      </c>
      <c r="AE72" s="96"/>
      <c r="AF72" s="96"/>
      <c r="AG72" s="96"/>
      <c r="AH72" s="96"/>
      <c r="AI72" s="96" t="s">
        <v>24</v>
      </c>
      <c r="AJ72" s="96"/>
      <c r="AK72" s="96"/>
      <c r="AL72" s="96" t="s">
        <v>24</v>
      </c>
      <c r="AM72" s="96"/>
      <c r="AN72" s="96"/>
      <c r="AO72" s="96"/>
      <c r="AP72" s="96" t="s">
        <v>24</v>
      </c>
      <c r="AQ72" s="96"/>
      <c r="AR72" s="96"/>
      <c r="AS72" s="96" t="s">
        <v>24</v>
      </c>
      <c r="AT72" s="96"/>
      <c r="AU72" s="96"/>
      <c r="AV72" s="96"/>
      <c r="AW72" s="87">
        <f>AW68+AW69+AW70+AW71</f>
        <v>18653034.999983996</v>
      </c>
      <c r="AX72" s="87"/>
      <c r="AY72" s="87"/>
      <c r="AZ72" s="87"/>
      <c r="BA72" s="20"/>
      <c r="BB72" s="20"/>
      <c r="BC72" s="20"/>
      <c r="BD72" s="20"/>
      <c r="BE72" s="20"/>
      <c r="BF72" s="20"/>
    </row>
    <row r="73" spans="2:52" ht="13.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</row>
    <row r="74" spans="2:52" ht="13.5">
      <c r="B74" s="94" t="s">
        <v>105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</row>
    <row r="76" spans="2:52" s="44" customFormat="1" ht="18" customHeight="1">
      <c r="B76" s="95" t="s">
        <v>120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</row>
    <row r="77" spans="2:52" s="24" customFormat="1" ht="7.5" customHeight="1">
      <c r="B77" s="45"/>
      <c r="C77" s="45"/>
      <c r="D77" s="45"/>
      <c r="E77" s="45"/>
      <c r="F77" s="45"/>
      <c r="G77" s="45"/>
      <c r="H77" s="45"/>
      <c r="I77" s="45"/>
      <c r="J77" s="45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</row>
    <row r="78" spans="2:52" ht="28.5" customHeight="1">
      <c r="B78" s="75" t="s">
        <v>15</v>
      </c>
      <c r="C78" s="75"/>
      <c r="D78" s="75" t="s">
        <v>4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 t="s">
        <v>5</v>
      </c>
      <c r="V78" s="75"/>
      <c r="W78" s="75" t="s">
        <v>25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 t="s">
        <v>26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</row>
    <row r="79" spans="2:52" ht="57" customHeight="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 t="s">
        <v>153</v>
      </c>
      <c r="X79" s="75"/>
      <c r="Y79" s="75"/>
      <c r="Z79" s="75"/>
      <c r="AA79" s="75"/>
      <c r="AB79" s="75" t="s">
        <v>154</v>
      </c>
      <c r="AC79" s="75"/>
      <c r="AD79" s="75"/>
      <c r="AE79" s="75"/>
      <c r="AF79" s="75"/>
      <c r="AG79" s="75" t="s">
        <v>155</v>
      </c>
      <c r="AH79" s="75"/>
      <c r="AI79" s="75"/>
      <c r="AJ79" s="75"/>
      <c r="AK79" s="75"/>
      <c r="AL79" s="75" t="s">
        <v>153</v>
      </c>
      <c r="AM79" s="75"/>
      <c r="AN79" s="75"/>
      <c r="AO79" s="75"/>
      <c r="AP79" s="75"/>
      <c r="AQ79" s="75" t="s">
        <v>154</v>
      </c>
      <c r="AR79" s="75"/>
      <c r="AS79" s="75"/>
      <c r="AT79" s="75"/>
      <c r="AU79" s="75"/>
      <c r="AV79" s="75" t="s">
        <v>155</v>
      </c>
      <c r="AW79" s="75"/>
      <c r="AX79" s="75"/>
      <c r="AY79" s="75"/>
      <c r="AZ79" s="75"/>
    </row>
    <row r="80" spans="2:52" ht="15" customHeight="1">
      <c r="B80" s="75">
        <v>1</v>
      </c>
      <c r="C80" s="75"/>
      <c r="D80" s="75">
        <v>2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>
        <v>3</v>
      </c>
      <c r="V80" s="75"/>
      <c r="W80" s="75">
        <v>4</v>
      </c>
      <c r="X80" s="75"/>
      <c r="Y80" s="75"/>
      <c r="Z80" s="75"/>
      <c r="AA80" s="75"/>
      <c r="AB80" s="75">
        <v>5</v>
      </c>
      <c r="AC80" s="75"/>
      <c r="AD80" s="75"/>
      <c r="AE80" s="75"/>
      <c r="AF80" s="75"/>
      <c r="AG80" s="75">
        <v>6</v>
      </c>
      <c r="AH80" s="75"/>
      <c r="AI80" s="75"/>
      <c r="AJ80" s="75"/>
      <c r="AK80" s="75"/>
      <c r="AL80" s="75">
        <v>7</v>
      </c>
      <c r="AM80" s="75"/>
      <c r="AN80" s="75"/>
      <c r="AO80" s="75"/>
      <c r="AP80" s="75"/>
      <c r="AQ80" s="75">
        <v>8</v>
      </c>
      <c r="AR80" s="75"/>
      <c r="AS80" s="75"/>
      <c r="AT80" s="75"/>
      <c r="AU80" s="75"/>
      <c r="AV80" s="75">
        <v>9</v>
      </c>
      <c r="AW80" s="75"/>
      <c r="AX80" s="75"/>
      <c r="AY80" s="75"/>
      <c r="AZ80" s="75"/>
    </row>
    <row r="81" spans="2:52" ht="33" customHeight="1">
      <c r="B81" s="75">
        <v>1</v>
      </c>
      <c r="C81" s="75"/>
      <c r="D81" s="92" t="s">
        <v>27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71" t="s">
        <v>77</v>
      </c>
      <c r="V81" s="71"/>
      <c r="W81" s="75" t="s">
        <v>24</v>
      </c>
      <c r="X81" s="75"/>
      <c r="Y81" s="75"/>
      <c r="Z81" s="75"/>
      <c r="AA81" s="75"/>
      <c r="AB81" s="75" t="s">
        <v>24</v>
      </c>
      <c r="AC81" s="75"/>
      <c r="AD81" s="75"/>
      <c r="AE81" s="75"/>
      <c r="AF81" s="75"/>
      <c r="AG81" s="75" t="s">
        <v>24</v>
      </c>
      <c r="AH81" s="75"/>
      <c r="AI81" s="75"/>
      <c r="AJ81" s="75"/>
      <c r="AK81" s="75"/>
      <c r="AL81" s="87">
        <f>AL82</f>
        <v>4104667.7</v>
      </c>
      <c r="AM81" s="88"/>
      <c r="AN81" s="88"/>
      <c r="AO81" s="88"/>
      <c r="AP81" s="88"/>
      <c r="AQ81" s="87">
        <f>AQ82</f>
        <v>4103667.7</v>
      </c>
      <c r="AR81" s="88"/>
      <c r="AS81" s="88"/>
      <c r="AT81" s="88"/>
      <c r="AU81" s="88"/>
      <c r="AV81" s="87">
        <f>AV82</f>
        <v>4103667.7</v>
      </c>
      <c r="AW81" s="88"/>
      <c r="AX81" s="88"/>
      <c r="AY81" s="88"/>
      <c r="AZ81" s="88"/>
    </row>
    <row r="82" spans="2:52" ht="66" customHeight="1">
      <c r="B82" s="75" t="s">
        <v>28</v>
      </c>
      <c r="C82" s="75"/>
      <c r="D82" s="91" t="s">
        <v>69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71" t="s">
        <v>78</v>
      </c>
      <c r="V82" s="71"/>
      <c r="W82" s="72">
        <f>AC18</f>
        <v>18453035</v>
      </c>
      <c r="X82" s="72"/>
      <c r="Y82" s="72"/>
      <c r="Z82" s="72"/>
      <c r="AA82" s="72"/>
      <c r="AB82" s="72">
        <f>AG18</f>
        <v>18653035</v>
      </c>
      <c r="AC82" s="72"/>
      <c r="AD82" s="72"/>
      <c r="AE82" s="72"/>
      <c r="AF82" s="72"/>
      <c r="AG82" s="72">
        <f>AK18</f>
        <v>18653035</v>
      </c>
      <c r="AH82" s="72"/>
      <c r="AI82" s="72"/>
      <c r="AJ82" s="72"/>
      <c r="AK82" s="72"/>
      <c r="AL82" s="72">
        <f>W82*22%+45000</f>
        <v>4104667.7</v>
      </c>
      <c r="AM82" s="72"/>
      <c r="AN82" s="72"/>
      <c r="AO82" s="72"/>
      <c r="AP82" s="72"/>
      <c r="AQ82" s="72">
        <f>AB82*22%</f>
        <v>4103667.7</v>
      </c>
      <c r="AR82" s="72"/>
      <c r="AS82" s="72"/>
      <c r="AT82" s="72"/>
      <c r="AU82" s="72"/>
      <c r="AV82" s="72">
        <f>AG82*22%</f>
        <v>4103667.7</v>
      </c>
      <c r="AW82" s="72"/>
      <c r="AX82" s="72"/>
      <c r="AY82" s="72"/>
      <c r="AZ82" s="72"/>
    </row>
    <row r="83" spans="2:52" ht="49.5" customHeight="1">
      <c r="B83" s="75" t="s">
        <v>29</v>
      </c>
      <c r="C83" s="75"/>
      <c r="D83" s="91" t="s">
        <v>70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71" t="s">
        <v>81</v>
      </c>
      <c r="V83" s="71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</row>
    <row r="84" spans="2:52" ht="49.5" customHeight="1">
      <c r="B84" s="75" t="s">
        <v>30</v>
      </c>
      <c r="C84" s="75"/>
      <c r="D84" s="91" t="s">
        <v>31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71" t="s">
        <v>82</v>
      </c>
      <c r="V84" s="71"/>
      <c r="W84" s="75" t="s">
        <v>24</v>
      </c>
      <c r="X84" s="75"/>
      <c r="Y84" s="75"/>
      <c r="Z84" s="75"/>
      <c r="AA84" s="75"/>
      <c r="AB84" s="75" t="s">
        <v>24</v>
      </c>
      <c r="AC84" s="75"/>
      <c r="AD84" s="75"/>
      <c r="AE84" s="75"/>
      <c r="AF84" s="75"/>
      <c r="AG84" s="75" t="s">
        <v>24</v>
      </c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</row>
    <row r="85" spans="2:52" ht="33" customHeight="1">
      <c r="B85" s="75" t="s">
        <v>32</v>
      </c>
      <c r="C85" s="75"/>
      <c r="D85" s="93" t="s">
        <v>71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71" t="s">
        <v>83</v>
      </c>
      <c r="V85" s="71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</row>
    <row r="86" spans="2:52" ht="18" customHeight="1">
      <c r="B86" s="75" t="s">
        <v>33</v>
      </c>
      <c r="C86" s="75"/>
      <c r="D86" s="93" t="s">
        <v>123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71" t="s">
        <v>84</v>
      </c>
      <c r="V86" s="71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</row>
    <row r="87" spans="2:52" ht="49.5" customHeight="1">
      <c r="B87" s="75" t="s">
        <v>34</v>
      </c>
      <c r="C87" s="75"/>
      <c r="D87" s="91" t="s">
        <v>35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71" t="s">
        <v>85</v>
      </c>
      <c r="V87" s="71"/>
      <c r="W87" s="75" t="s">
        <v>24</v>
      </c>
      <c r="X87" s="75"/>
      <c r="Y87" s="75"/>
      <c r="Z87" s="75"/>
      <c r="AA87" s="75"/>
      <c r="AB87" s="75" t="s">
        <v>24</v>
      </c>
      <c r="AC87" s="75"/>
      <c r="AD87" s="75"/>
      <c r="AE87" s="75"/>
      <c r="AF87" s="75"/>
      <c r="AG87" s="75" t="s">
        <v>24</v>
      </c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</row>
    <row r="88" spans="2:52" ht="33" customHeight="1">
      <c r="B88" s="75" t="s">
        <v>36</v>
      </c>
      <c r="C88" s="75"/>
      <c r="D88" s="93" t="s">
        <v>72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71" t="s">
        <v>86</v>
      </c>
      <c r="V88" s="71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</row>
    <row r="89" spans="2:52" ht="18" customHeight="1">
      <c r="B89" s="75" t="s">
        <v>37</v>
      </c>
      <c r="C89" s="75"/>
      <c r="D89" s="93" t="s">
        <v>123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71" t="s">
        <v>87</v>
      </c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</row>
    <row r="90" spans="2:52" ht="49.5" customHeight="1">
      <c r="B90" s="75">
        <v>2</v>
      </c>
      <c r="C90" s="75"/>
      <c r="D90" s="92" t="s">
        <v>38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71" t="s">
        <v>79</v>
      </c>
      <c r="V90" s="71"/>
      <c r="W90" s="75" t="s">
        <v>24</v>
      </c>
      <c r="X90" s="75"/>
      <c r="Y90" s="75"/>
      <c r="Z90" s="75"/>
      <c r="AA90" s="75"/>
      <c r="AB90" s="75" t="s">
        <v>24</v>
      </c>
      <c r="AC90" s="75"/>
      <c r="AD90" s="75"/>
      <c r="AE90" s="75"/>
      <c r="AF90" s="75"/>
      <c r="AG90" s="75" t="s">
        <v>24</v>
      </c>
      <c r="AH90" s="75"/>
      <c r="AI90" s="75"/>
      <c r="AJ90" s="75"/>
      <c r="AK90" s="75"/>
      <c r="AL90" s="87">
        <f>AL91</f>
        <v>581489.655</v>
      </c>
      <c r="AM90" s="88"/>
      <c r="AN90" s="88"/>
      <c r="AO90" s="88"/>
      <c r="AP90" s="88"/>
      <c r="AQ90" s="87">
        <f>AQ91</f>
        <v>540938.015</v>
      </c>
      <c r="AR90" s="88"/>
      <c r="AS90" s="88"/>
      <c r="AT90" s="88"/>
      <c r="AU90" s="88"/>
      <c r="AV90" s="87">
        <f>AV91</f>
        <v>540938.015</v>
      </c>
      <c r="AW90" s="88"/>
      <c r="AX90" s="88"/>
      <c r="AY90" s="88"/>
      <c r="AZ90" s="88"/>
    </row>
    <row r="91" spans="2:52" ht="66" customHeight="1">
      <c r="B91" s="75" t="s">
        <v>39</v>
      </c>
      <c r="C91" s="75"/>
      <c r="D91" s="91" t="s">
        <v>73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71" t="s">
        <v>80</v>
      </c>
      <c r="V91" s="71"/>
      <c r="W91" s="75">
        <f>W82</f>
        <v>18453035</v>
      </c>
      <c r="X91" s="75"/>
      <c r="Y91" s="75"/>
      <c r="Z91" s="75"/>
      <c r="AA91" s="75"/>
      <c r="AB91" s="72">
        <f>AB82</f>
        <v>18653035</v>
      </c>
      <c r="AC91" s="72"/>
      <c r="AD91" s="72"/>
      <c r="AE91" s="72"/>
      <c r="AF91" s="72"/>
      <c r="AG91" s="72">
        <f>AG82</f>
        <v>18653035</v>
      </c>
      <c r="AH91" s="72"/>
      <c r="AI91" s="72"/>
      <c r="AJ91" s="72"/>
      <c r="AK91" s="72"/>
      <c r="AL91" s="72">
        <f>W91*2.9%+46351.64</f>
        <v>581489.655</v>
      </c>
      <c r="AM91" s="72"/>
      <c r="AN91" s="72"/>
      <c r="AO91" s="72"/>
      <c r="AP91" s="72"/>
      <c r="AQ91" s="72">
        <f>AB91*2.9%</f>
        <v>540938.015</v>
      </c>
      <c r="AR91" s="72"/>
      <c r="AS91" s="72"/>
      <c r="AT91" s="72"/>
      <c r="AU91" s="72"/>
      <c r="AV91" s="72">
        <f>AG91*2.9%</f>
        <v>540938.015</v>
      </c>
      <c r="AW91" s="72"/>
      <c r="AX91" s="72"/>
      <c r="AY91" s="72"/>
      <c r="AZ91" s="72"/>
    </row>
    <row r="92" spans="2:52" ht="82.5" customHeight="1">
      <c r="B92" s="75" t="s">
        <v>40</v>
      </c>
      <c r="C92" s="75"/>
      <c r="D92" s="91" t="s">
        <v>74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71" t="s">
        <v>88</v>
      </c>
      <c r="V92" s="71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</row>
    <row r="93" spans="2:52" ht="49.5" customHeight="1">
      <c r="B93" s="75" t="s">
        <v>41</v>
      </c>
      <c r="C93" s="75"/>
      <c r="D93" s="91" t="s">
        <v>42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71" t="s">
        <v>89</v>
      </c>
      <c r="V93" s="71"/>
      <c r="W93" s="75" t="s">
        <v>24</v>
      </c>
      <c r="X93" s="75"/>
      <c r="Y93" s="75"/>
      <c r="Z93" s="75"/>
      <c r="AA93" s="75"/>
      <c r="AB93" s="75" t="s">
        <v>24</v>
      </c>
      <c r="AC93" s="75"/>
      <c r="AD93" s="75"/>
      <c r="AE93" s="75"/>
      <c r="AF93" s="75"/>
      <c r="AG93" s="75" t="s">
        <v>24</v>
      </c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</row>
    <row r="94" spans="2:52" ht="33" customHeight="1">
      <c r="B94" s="75" t="s">
        <v>43</v>
      </c>
      <c r="C94" s="75"/>
      <c r="D94" s="93" t="s">
        <v>125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71" t="s">
        <v>90</v>
      </c>
      <c r="V94" s="71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</row>
    <row r="95" spans="2:52" ht="28.5" customHeight="1">
      <c r="B95" s="75" t="s">
        <v>15</v>
      </c>
      <c r="C95" s="75"/>
      <c r="D95" s="75" t="s">
        <v>4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 t="s">
        <v>5</v>
      </c>
      <c r="V95" s="75"/>
      <c r="W95" s="75" t="s">
        <v>25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 t="s">
        <v>26</v>
      </c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</row>
    <row r="96" spans="2:52" ht="57" customHeight="1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 t="s">
        <v>153</v>
      </c>
      <c r="X96" s="75"/>
      <c r="Y96" s="75"/>
      <c r="Z96" s="75"/>
      <c r="AA96" s="75"/>
      <c r="AB96" s="75" t="s">
        <v>154</v>
      </c>
      <c r="AC96" s="75"/>
      <c r="AD96" s="75"/>
      <c r="AE96" s="75"/>
      <c r="AF96" s="75"/>
      <c r="AG96" s="75" t="s">
        <v>155</v>
      </c>
      <c r="AH96" s="75"/>
      <c r="AI96" s="75"/>
      <c r="AJ96" s="75"/>
      <c r="AK96" s="75"/>
      <c r="AL96" s="75" t="s">
        <v>153</v>
      </c>
      <c r="AM96" s="75"/>
      <c r="AN96" s="75"/>
      <c r="AO96" s="75"/>
      <c r="AP96" s="75"/>
      <c r="AQ96" s="75" t="s">
        <v>154</v>
      </c>
      <c r="AR96" s="75"/>
      <c r="AS96" s="75"/>
      <c r="AT96" s="75"/>
      <c r="AU96" s="75"/>
      <c r="AV96" s="75" t="s">
        <v>155</v>
      </c>
      <c r="AW96" s="75"/>
      <c r="AX96" s="75"/>
      <c r="AY96" s="75"/>
      <c r="AZ96" s="75"/>
    </row>
    <row r="97" spans="2:52" ht="15" customHeight="1">
      <c r="B97" s="75">
        <v>1</v>
      </c>
      <c r="C97" s="75"/>
      <c r="D97" s="75">
        <v>2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>
        <v>3</v>
      </c>
      <c r="V97" s="75"/>
      <c r="W97" s="75">
        <v>4</v>
      </c>
      <c r="X97" s="75"/>
      <c r="Y97" s="75"/>
      <c r="Z97" s="75"/>
      <c r="AA97" s="75"/>
      <c r="AB97" s="75">
        <v>5</v>
      </c>
      <c r="AC97" s="75"/>
      <c r="AD97" s="75"/>
      <c r="AE97" s="75"/>
      <c r="AF97" s="75"/>
      <c r="AG97" s="75">
        <v>6</v>
      </c>
      <c r="AH97" s="75"/>
      <c r="AI97" s="75"/>
      <c r="AJ97" s="75"/>
      <c r="AK97" s="75"/>
      <c r="AL97" s="75">
        <v>7</v>
      </c>
      <c r="AM97" s="75"/>
      <c r="AN97" s="75"/>
      <c r="AO97" s="75"/>
      <c r="AP97" s="75"/>
      <c r="AQ97" s="75">
        <v>8</v>
      </c>
      <c r="AR97" s="75"/>
      <c r="AS97" s="75"/>
      <c r="AT97" s="75"/>
      <c r="AU97" s="75"/>
      <c r="AV97" s="75">
        <v>9</v>
      </c>
      <c r="AW97" s="75"/>
      <c r="AX97" s="75"/>
      <c r="AY97" s="75"/>
      <c r="AZ97" s="75"/>
    </row>
    <row r="98" spans="2:52" ht="33" customHeight="1">
      <c r="B98" s="75">
        <v>3</v>
      </c>
      <c r="C98" s="75"/>
      <c r="D98" s="92" t="s">
        <v>44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71" t="s">
        <v>91</v>
      </c>
      <c r="V98" s="71"/>
      <c r="W98" s="75" t="s">
        <v>24</v>
      </c>
      <c r="X98" s="75"/>
      <c r="Y98" s="75"/>
      <c r="Z98" s="75"/>
      <c r="AA98" s="75"/>
      <c r="AB98" s="75" t="s">
        <v>24</v>
      </c>
      <c r="AC98" s="75"/>
      <c r="AD98" s="75"/>
      <c r="AE98" s="75"/>
      <c r="AF98" s="75"/>
      <c r="AG98" s="75" t="s">
        <v>24</v>
      </c>
      <c r="AH98" s="75"/>
      <c r="AI98" s="75"/>
      <c r="AJ98" s="75"/>
      <c r="AK98" s="75"/>
      <c r="AL98" s="87">
        <f>AL99</f>
        <v>941104.7849999999</v>
      </c>
      <c r="AM98" s="88"/>
      <c r="AN98" s="88"/>
      <c r="AO98" s="88"/>
      <c r="AP98" s="88"/>
      <c r="AQ98" s="87">
        <f>AQ99</f>
        <v>951304.7849999999</v>
      </c>
      <c r="AR98" s="88"/>
      <c r="AS98" s="88"/>
      <c r="AT98" s="88"/>
      <c r="AU98" s="88"/>
      <c r="AV98" s="87">
        <f>AV99</f>
        <v>951304.7849999999</v>
      </c>
      <c r="AW98" s="88"/>
      <c r="AX98" s="88"/>
      <c r="AY98" s="88"/>
      <c r="AZ98" s="88"/>
    </row>
    <row r="99" spans="2:52" ht="49.5" customHeight="1">
      <c r="B99" s="75" t="s">
        <v>45</v>
      </c>
      <c r="C99" s="75"/>
      <c r="D99" s="91" t="s">
        <v>75</v>
      </c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71" t="s">
        <v>92</v>
      </c>
      <c r="V99" s="71"/>
      <c r="W99" s="72">
        <f>W91</f>
        <v>18453035</v>
      </c>
      <c r="X99" s="72"/>
      <c r="Y99" s="72"/>
      <c r="Z99" s="72"/>
      <c r="AA99" s="72"/>
      <c r="AB99" s="72">
        <f>AB91</f>
        <v>18653035</v>
      </c>
      <c r="AC99" s="72"/>
      <c r="AD99" s="72"/>
      <c r="AE99" s="72"/>
      <c r="AF99" s="72"/>
      <c r="AG99" s="72">
        <f>AG91</f>
        <v>18653035</v>
      </c>
      <c r="AH99" s="72"/>
      <c r="AI99" s="72"/>
      <c r="AJ99" s="72"/>
      <c r="AK99" s="72"/>
      <c r="AL99" s="72">
        <f>W99*5.1%</f>
        <v>941104.7849999999</v>
      </c>
      <c r="AM99" s="72"/>
      <c r="AN99" s="72"/>
      <c r="AO99" s="72"/>
      <c r="AP99" s="72"/>
      <c r="AQ99" s="72">
        <f>AB99*5.1%</f>
        <v>951304.7849999999</v>
      </c>
      <c r="AR99" s="72"/>
      <c r="AS99" s="72"/>
      <c r="AT99" s="72"/>
      <c r="AU99" s="72"/>
      <c r="AV99" s="72">
        <f>AG99*5.1%</f>
        <v>951304.7849999999</v>
      </c>
      <c r="AW99" s="72"/>
      <c r="AX99" s="72"/>
      <c r="AY99" s="72"/>
      <c r="AZ99" s="72"/>
    </row>
    <row r="100" spans="2:52" ht="33" customHeight="1">
      <c r="B100" s="75" t="s">
        <v>46</v>
      </c>
      <c r="C100" s="75"/>
      <c r="D100" s="91" t="s">
        <v>47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71" t="s">
        <v>93</v>
      </c>
      <c r="V100" s="71"/>
      <c r="W100" s="75" t="s">
        <v>24</v>
      </c>
      <c r="X100" s="75"/>
      <c r="Y100" s="75"/>
      <c r="Z100" s="75"/>
      <c r="AA100" s="75"/>
      <c r="AB100" s="75" t="s">
        <v>24</v>
      </c>
      <c r="AC100" s="75"/>
      <c r="AD100" s="75"/>
      <c r="AE100" s="75"/>
      <c r="AF100" s="75"/>
      <c r="AG100" s="75" t="s">
        <v>24</v>
      </c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</row>
    <row r="101" spans="2:52" ht="33" customHeight="1">
      <c r="B101" s="75" t="s">
        <v>48</v>
      </c>
      <c r="C101" s="75"/>
      <c r="D101" s="93" t="s">
        <v>126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71" t="s">
        <v>94</v>
      </c>
      <c r="V101" s="71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2:52" ht="49.5" customHeight="1">
      <c r="B102" s="75">
        <v>4</v>
      </c>
      <c r="C102" s="75"/>
      <c r="D102" s="92" t="s">
        <v>99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71" t="s">
        <v>95</v>
      </c>
      <c r="V102" s="71"/>
      <c r="W102" s="87">
        <f>W99</f>
        <v>18453035</v>
      </c>
      <c r="X102" s="88"/>
      <c r="Y102" s="88"/>
      <c r="Z102" s="88"/>
      <c r="AA102" s="88"/>
      <c r="AB102" s="87">
        <f>AB99</f>
        <v>18653035</v>
      </c>
      <c r="AC102" s="87"/>
      <c r="AD102" s="87"/>
      <c r="AE102" s="87"/>
      <c r="AF102" s="87"/>
      <c r="AG102" s="87">
        <f>AG99</f>
        <v>18653035</v>
      </c>
      <c r="AH102" s="87"/>
      <c r="AI102" s="87"/>
      <c r="AJ102" s="87"/>
      <c r="AK102" s="87"/>
      <c r="AL102" s="87">
        <f>AL103</f>
        <v>36906.07</v>
      </c>
      <c r="AM102" s="87"/>
      <c r="AN102" s="87"/>
      <c r="AO102" s="87"/>
      <c r="AP102" s="87"/>
      <c r="AQ102" s="87">
        <f>AQ103</f>
        <v>37306.07</v>
      </c>
      <c r="AR102" s="87"/>
      <c r="AS102" s="87"/>
      <c r="AT102" s="87"/>
      <c r="AU102" s="87"/>
      <c r="AV102" s="87">
        <f>AV103</f>
        <v>37306.07</v>
      </c>
      <c r="AW102" s="87"/>
      <c r="AX102" s="87"/>
      <c r="AY102" s="87"/>
      <c r="AZ102" s="87"/>
    </row>
    <row r="103" spans="2:52" ht="49.5" customHeight="1">
      <c r="B103" s="75" t="s">
        <v>49</v>
      </c>
      <c r="C103" s="75"/>
      <c r="D103" s="91" t="s">
        <v>100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71" t="s">
        <v>96</v>
      </c>
      <c r="V103" s="71"/>
      <c r="W103" s="72">
        <f>W102</f>
        <v>18453035</v>
      </c>
      <c r="X103" s="72"/>
      <c r="Y103" s="72"/>
      <c r="Z103" s="72"/>
      <c r="AA103" s="72"/>
      <c r="AB103" s="72">
        <f>AB102</f>
        <v>18653035</v>
      </c>
      <c r="AC103" s="72"/>
      <c r="AD103" s="72"/>
      <c r="AE103" s="72"/>
      <c r="AF103" s="72"/>
      <c r="AG103" s="72">
        <f>AG102</f>
        <v>18653035</v>
      </c>
      <c r="AH103" s="72"/>
      <c r="AI103" s="72"/>
      <c r="AJ103" s="72"/>
      <c r="AK103" s="72"/>
      <c r="AL103" s="72">
        <f>W103*0.2%</f>
        <v>36906.07</v>
      </c>
      <c r="AM103" s="72"/>
      <c r="AN103" s="72"/>
      <c r="AO103" s="72"/>
      <c r="AP103" s="72"/>
      <c r="AQ103" s="72">
        <f>AB103*0.2%</f>
        <v>37306.07</v>
      </c>
      <c r="AR103" s="72"/>
      <c r="AS103" s="72"/>
      <c r="AT103" s="72"/>
      <c r="AU103" s="72"/>
      <c r="AV103" s="72">
        <f>AG103*0.2%</f>
        <v>37306.07</v>
      </c>
      <c r="AW103" s="72"/>
      <c r="AX103" s="72"/>
      <c r="AY103" s="72"/>
      <c r="AZ103" s="72"/>
    </row>
    <row r="104" spans="2:52" ht="33" customHeight="1">
      <c r="B104" s="75" t="s">
        <v>50</v>
      </c>
      <c r="C104" s="75"/>
      <c r="D104" s="91" t="s">
        <v>127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71" t="s">
        <v>97</v>
      </c>
      <c r="V104" s="71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</row>
    <row r="105" spans="2:52" ht="33" customHeight="1">
      <c r="B105" s="75">
        <v>5</v>
      </c>
      <c r="C105" s="75"/>
      <c r="D105" s="92" t="s">
        <v>121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71" t="s">
        <v>109</v>
      </c>
      <c r="V105" s="71"/>
      <c r="W105" s="75" t="s">
        <v>24</v>
      </c>
      <c r="X105" s="75"/>
      <c r="Y105" s="75"/>
      <c r="Z105" s="75"/>
      <c r="AA105" s="75"/>
      <c r="AB105" s="75" t="s">
        <v>24</v>
      </c>
      <c r="AC105" s="75"/>
      <c r="AD105" s="75"/>
      <c r="AE105" s="75"/>
      <c r="AF105" s="75"/>
      <c r="AG105" s="75" t="s">
        <v>24</v>
      </c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</row>
    <row r="106" spans="2:52" ht="33" customHeight="1">
      <c r="B106" s="75" t="s">
        <v>107</v>
      </c>
      <c r="C106" s="75"/>
      <c r="D106" s="91" t="s">
        <v>52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71" t="s">
        <v>110</v>
      </c>
      <c r="V106" s="71"/>
      <c r="W106" s="75" t="s">
        <v>24</v>
      </c>
      <c r="X106" s="75"/>
      <c r="Y106" s="75"/>
      <c r="Z106" s="75"/>
      <c r="AA106" s="75"/>
      <c r="AB106" s="75" t="s">
        <v>24</v>
      </c>
      <c r="AC106" s="75"/>
      <c r="AD106" s="75"/>
      <c r="AE106" s="75"/>
      <c r="AF106" s="75"/>
      <c r="AG106" s="75" t="s">
        <v>24</v>
      </c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</row>
    <row r="107" spans="2:52" ht="18" customHeight="1">
      <c r="B107" s="75" t="s">
        <v>108</v>
      </c>
      <c r="C107" s="75"/>
      <c r="D107" s="91" t="s">
        <v>53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71" t="s">
        <v>111</v>
      </c>
      <c r="V107" s="71"/>
      <c r="W107" s="75" t="s">
        <v>24</v>
      </c>
      <c r="X107" s="75"/>
      <c r="Y107" s="75"/>
      <c r="Z107" s="75"/>
      <c r="AA107" s="75"/>
      <c r="AB107" s="75" t="s">
        <v>24</v>
      </c>
      <c r="AC107" s="75"/>
      <c r="AD107" s="75"/>
      <c r="AE107" s="75"/>
      <c r="AF107" s="75"/>
      <c r="AG107" s="75" t="s">
        <v>24</v>
      </c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</row>
    <row r="108" spans="2:52" ht="18" customHeight="1">
      <c r="B108" s="86" t="s">
        <v>67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71" t="s">
        <v>98</v>
      </c>
      <c r="V108" s="71"/>
      <c r="W108" s="75" t="s">
        <v>24</v>
      </c>
      <c r="X108" s="75"/>
      <c r="Y108" s="75"/>
      <c r="Z108" s="75"/>
      <c r="AA108" s="75"/>
      <c r="AB108" s="75" t="s">
        <v>24</v>
      </c>
      <c r="AC108" s="75"/>
      <c r="AD108" s="75"/>
      <c r="AE108" s="75"/>
      <c r="AF108" s="75"/>
      <c r="AG108" s="75" t="s">
        <v>24</v>
      </c>
      <c r="AH108" s="75"/>
      <c r="AI108" s="75"/>
      <c r="AJ108" s="75"/>
      <c r="AK108" s="75"/>
      <c r="AL108" s="87">
        <f>AL102+AL98+AL90+AL81</f>
        <v>5664168.21</v>
      </c>
      <c r="AM108" s="88"/>
      <c r="AN108" s="88"/>
      <c r="AO108" s="88"/>
      <c r="AP108" s="88"/>
      <c r="AQ108" s="87">
        <f>AQ102+AQ98+AQ90+AQ81-0.01</f>
        <v>5633216.5600000005</v>
      </c>
      <c r="AR108" s="88"/>
      <c r="AS108" s="88"/>
      <c r="AT108" s="88"/>
      <c r="AU108" s="88"/>
      <c r="AV108" s="87">
        <f>AV102+AV98+AV90+AV81-0.01</f>
        <v>5633216.5600000005</v>
      </c>
      <c r="AW108" s="88"/>
      <c r="AX108" s="88"/>
      <c r="AY108" s="88"/>
      <c r="AZ108" s="88"/>
    </row>
    <row r="109" spans="2:52" s="10" customFormat="1" ht="7.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9"/>
      <c r="T109" s="49"/>
      <c r="U109" s="40"/>
      <c r="V109" s="40"/>
      <c r="W109" s="40"/>
      <c r="X109" s="40"/>
      <c r="Y109" s="40"/>
      <c r="Z109" s="40"/>
      <c r="AA109" s="40"/>
      <c r="AB109" s="40"/>
      <c r="AC109" s="50"/>
      <c r="AD109" s="50"/>
      <c r="AE109" s="50"/>
      <c r="AF109" s="50"/>
      <c r="AG109" s="50"/>
      <c r="AH109" s="50"/>
      <c r="AI109" s="50"/>
      <c r="AJ109" s="50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2:52" s="10" customFormat="1" ht="27" customHeight="1">
      <c r="B110" s="89" t="s">
        <v>129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3" s="10" customFormat="1" ht="30" customHeight="1">
      <c r="A111" s="24"/>
      <c r="B111" s="89" t="s">
        <v>124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51"/>
    </row>
    <row r="112" spans="1:53" s="10" customFormat="1" ht="19.5" customHeight="1">
      <c r="A112" s="24"/>
      <c r="B112" s="52"/>
      <c r="C112" s="52"/>
      <c r="D112" s="52"/>
      <c r="E112" s="52"/>
      <c r="F112" s="52"/>
      <c r="G112" s="52"/>
      <c r="H112" s="52"/>
      <c r="I112" s="52"/>
      <c r="J112" s="14"/>
      <c r="K112" s="14"/>
      <c r="L112" s="14"/>
      <c r="M112" s="14"/>
      <c r="N112" s="14"/>
      <c r="O112" s="14"/>
      <c r="P112" s="14"/>
      <c r="Q112" s="14"/>
      <c r="R112" s="47"/>
      <c r="S112" s="47"/>
      <c r="T112" s="47"/>
      <c r="U112" s="47"/>
      <c r="V112" s="47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</row>
    <row r="113" spans="1:53" s="10" customFormat="1" ht="19.5" customHeight="1">
      <c r="A113" s="24"/>
      <c r="B113" s="52"/>
      <c r="C113" s="52"/>
      <c r="D113" s="52"/>
      <c r="E113" s="52"/>
      <c r="F113" s="52"/>
      <c r="G113" s="52"/>
      <c r="H113" s="52"/>
      <c r="I113" s="52"/>
      <c r="J113" s="14"/>
      <c r="K113" s="14"/>
      <c r="L113" s="14"/>
      <c r="M113" s="14"/>
      <c r="N113" s="14"/>
      <c r="O113" s="14"/>
      <c r="P113" s="14"/>
      <c r="Q113" s="14"/>
      <c r="R113" s="47"/>
      <c r="S113" s="47"/>
      <c r="T113" s="47"/>
      <c r="U113" s="47"/>
      <c r="V113" s="47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</row>
    <row r="114" spans="1:52" s="55" customFormat="1" ht="18" customHeight="1">
      <c r="A114" s="24"/>
      <c r="B114" s="53"/>
      <c r="C114" s="78" t="s">
        <v>54</v>
      </c>
      <c r="D114" s="78"/>
      <c r="E114" s="78"/>
      <c r="F114" s="78"/>
      <c r="G114" s="78"/>
      <c r="H114" s="78"/>
      <c r="I114" s="54"/>
      <c r="J114" s="79" t="s">
        <v>137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54"/>
      <c r="AA114" s="54"/>
      <c r="AB114" s="79"/>
      <c r="AC114" s="79"/>
      <c r="AD114" s="79"/>
      <c r="AE114" s="79"/>
      <c r="AF114" s="79"/>
      <c r="AG114" s="79"/>
      <c r="AH114" s="79"/>
      <c r="AI114" s="24"/>
      <c r="AJ114" s="24"/>
      <c r="AK114" s="79" t="s">
        <v>141</v>
      </c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</row>
    <row r="115" spans="1:52" s="55" customFormat="1" ht="18" customHeight="1">
      <c r="A115" s="24"/>
      <c r="B115" s="53"/>
      <c r="C115" s="78" t="s">
        <v>55</v>
      </c>
      <c r="D115" s="78"/>
      <c r="E115" s="78"/>
      <c r="F115" s="78"/>
      <c r="G115" s="78"/>
      <c r="H115" s="78"/>
      <c r="I115" s="54"/>
      <c r="J115" s="80" t="s">
        <v>56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56"/>
      <c r="AA115" s="56"/>
      <c r="AB115" s="80" t="s">
        <v>57</v>
      </c>
      <c r="AC115" s="80"/>
      <c r="AD115" s="80"/>
      <c r="AE115" s="80"/>
      <c r="AF115" s="80"/>
      <c r="AG115" s="80"/>
      <c r="AH115" s="80"/>
      <c r="AI115" s="57"/>
      <c r="AJ115" s="57"/>
      <c r="AK115" s="80" t="s">
        <v>58</v>
      </c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</row>
    <row r="116" spans="1:52" s="55" customFormat="1" ht="18" customHeight="1">
      <c r="A116" s="10"/>
      <c r="B116" s="53"/>
      <c r="C116" s="54"/>
      <c r="D116" s="54"/>
      <c r="E116" s="54"/>
      <c r="F116" s="54"/>
      <c r="G116" s="54"/>
      <c r="H116" s="54"/>
      <c r="I116" s="54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7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2:52" s="55" customFormat="1" ht="18" customHeight="1">
      <c r="B117" s="53"/>
      <c r="C117" s="78" t="s">
        <v>59</v>
      </c>
      <c r="D117" s="78"/>
      <c r="E117" s="78"/>
      <c r="F117" s="78"/>
      <c r="G117" s="78"/>
      <c r="H117" s="78"/>
      <c r="I117" s="54"/>
      <c r="J117" s="83" t="s">
        <v>156</v>
      </c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56"/>
      <c r="AA117" s="56"/>
      <c r="AB117" s="83" t="s">
        <v>142</v>
      </c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57"/>
      <c r="AP117" s="57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</row>
    <row r="118" spans="2:52" s="55" customFormat="1" ht="18" customHeight="1">
      <c r="B118" s="53"/>
      <c r="C118" s="85"/>
      <c r="D118" s="85"/>
      <c r="E118" s="85"/>
      <c r="F118" s="85"/>
      <c r="G118" s="85"/>
      <c r="H118" s="85"/>
      <c r="I118" s="54"/>
      <c r="J118" s="80" t="s">
        <v>56</v>
      </c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56"/>
      <c r="AA118" s="56"/>
      <c r="AB118" s="80" t="s">
        <v>60</v>
      </c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57"/>
      <c r="AP118" s="57"/>
      <c r="AQ118" s="80" t="s">
        <v>61</v>
      </c>
      <c r="AR118" s="80"/>
      <c r="AS118" s="80"/>
      <c r="AT118" s="80"/>
      <c r="AU118" s="80"/>
      <c r="AV118" s="80"/>
      <c r="AW118" s="80"/>
      <c r="AX118" s="80"/>
      <c r="AY118" s="80"/>
      <c r="AZ118" s="80"/>
    </row>
    <row r="119" spans="2:52" s="55" customFormat="1" ht="18" customHeight="1">
      <c r="B119" s="53"/>
      <c r="C119" s="54"/>
      <c r="D119" s="54"/>
      <c r="E119" s="54"/>
      <c r="F119" s="54"/>
      <c r="G119" s="54"/>
      <c r="H119" s="54"/>
      <c r="I119" s="54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4"/>
      <c r="AA119" s="54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24"/>
      <c r="AP119" s="24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2:53" s="55" customFormat="1" ht="18" customHeight="1">
      <c r="B120" s="24"/>
      <c r="C120" s="60" t="s">
        <v>62</v>
      </c>
      <c r="D120" s="81"/>
      <c r="E120" s="81"/>
      <c r="F120" s="54" t="s">
        <v>62</v>
      </c>
      <c r="G120" s="58"/>
      <c r="H120" s="81"/>
      <c r="I120" s="81"/>
      <c r="J120" s="81"/>
      <c r="K120" s="81"/>
      <c r="L120" s="81"/>
      <c r="M120" s="81"/>
      <c r="N120" s="61"/>
      <c r="O120" s="62"/>
      <c r="P120" s="63">
        <v>20</v>
      </c>
      <c r="Q120" s="82"/>
      <c r="R120" s="82"/>
      <c r="S120" s="54" t="s">
        <v>63</v>
      </c>
      <c r="T120" s="61"/>
      <c r="U120" s="61"/>
      <c r="V120" s="61"/>
      <c r="W120" s="61"/>
      <c r="X120" s="2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24"/>
      <c r="AW120" s="24"/>
      <c r="AX120" s="24"/>
      <c r="AY120" s="24"/>
      <c r="AZ120" s="24"/>
      <c r="BA120" s="24"/>
    </row>
    <row r="121" spans="2:52" s="10" customFormat="1" ht="18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5"/>
      <c r="T121" s="65"/>
      <c r="U121" s="35"/>
      <c r="V121" s="35"/>
      <c r="W121" s="35"/>
      <c r="X121" s="35"/>
      <c r="Y121" s="35"/>
      <c r="Z121" s="35"/>
      <c r="AA121" s="35"/>
      <c r="AB121" s="35"/>
      <c r="AC121" s="51"/>
      <c r="AD121" s="51"/>
      <c r="AE121" s="51"/>
      <c r="AF121" s="51"/>
      <c r="AG121" s="51"/>
      <c r="AH121" s="51"/>
      <c r="AI121" s="51"/>
      <c r="AJ121" s="51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</sheetData>
  <sheetProtection/>
  <mergeCells count="679">
    <mergeCell ref="B29:V29"/>
    <mergeCell ref="W29:Y29"/>
    <mergeCell ref="Z29:AB29"/>
    <mergeCell ref="B32:AZ32"/>
    <mergeCell ref="B30:V30"/>
    <mergeCell ref="W30:Y30"/>
    <mergeCell ref="Z30:AB30"/>
    <mergeCell ref="AC30:AJ30"/>
    <mergeCell ref="AK30:AR30"/>
    <mergeCell ref="AS30:AZ30"/>
    <mergeCell ref="B28:V28"/>
    <mergeCell ref="W28:Y28"/>
    <mergeCell ref="Z28:AB28"/>
    <mergeCell ref="AC28:AJ28"/>
    <mergeCell ref="AK28:AR28"/>
    <mergeCell ref="AS28:AZ28"/>
    <mergeCell ref="AC29:AJ29"/>
    <mergeCell ref="AK29:AR29"/>
    <mergeCell ref="AS29:AZ29"/>
    <mergeCell ref="B25:V27"/>
    <mergeCell ref="W25:Y27"/>
    <mergeCell ref="Z25:AB27"/>
    <mergeCell ref="AC25:AZ25"/>
    <mergeCell ref="AC26:AJ27"/>
    <mergeCell ref="AK26:AR27"/>
    <mergeCell ref="AS26:AZ27"/>
    <mergeCell ref="Y16:AB16"/>
    <mergeCell ref="AC16:AF16"/>
    <mergeCell ref="AG16:AJ16"/>
    <mergeCell ref="AK16:AN16"/>
    <mergeCell ref="AO16:AR16"/>
    <mergeCell ref="AS16:AV16"/>
    <mergeCell ref="B13:N16"/>
    <mergeCell ref="O13:P16"/>
    <mergeCell ref="Q13:AZ13"/>
    <mergeCell ref="Q14:AB15"/>
    <mergeCell ref="AC14:AZ14"/>
    <mergeCell ref="AC15:AN15"/>
    <mergeCell ref="AO15:AZ15"/>
    <mergeCell ref="Q16:T16"/>
    <mergeCell ref="U16:X16"/>
    <mergeCell ref="AW16:AZ16"/>
    <mergeCell ref="A1:AZ1"/>
    <mergeCell ref="A4:AZ4"/>
    <mergeCell ref="L6:AZ6"/>
    <mergeCell ref="L7:AZ7"/>
    <mergeCell ref="L8:AZ8"/>
    <mergeCell ref="B11:AS11"/>
    <mergeCell ref="B3:AZ3"/>
    <mergeCell ref="B2:AZ2"/>
    <mergeCell ref="AW18:AZ18"/>
    <mergeCell ref="B17:N17"/>
    <mergeCell ref="O17:P17"/>
    <mergeCell ref="Q17:T17"/>
    <mergeCell ref="U17:X17"/>
    <mergeCell ref="Y17:AB17"/>
    <mergeCell ref="AC17:AF17"/>
    <mergeCell ref="AG17:AJ17"/>
    <mergeCell ref="AK17:AN17"/>
    <mergeCell ref="AO17:AR17"/>
    <mergeCell ref="Y18:AB18"/>
    <mergeCell ref="AC18:AF18"/>
    <mergeCell ref="AG18:AJ18"/>
    <mergeCell ref="AK18:AN18"/>
    <mergeCell ref="AO18:AR18"/>
    <mergeCell ref="AS18:AV18"/>
    <mergeCell ref="AG19:AJ19"/>
    <mergeCell ref="AG21:AJ21"/>
    <mergeCell ref="AK21:AN21"/>
    <mergeCell ref="B23:AZ23"/>
    <mergeCell ref="AS17:AV17"/>
    <mergeCell ref="AW17:AZ17"/>
    <mergeCell ref="B18:N18"/>
    <mergeCell ref="O18:P18"/>
    <mergeCell ref="Q18:T18"/>
    <mergeCell ref="U18:X18"/>
    <mergeCell ref="Q21:T21"/>
    <mergeCell ref="U21:X21"/>
    <mergeCell ref="Y21:AB21"/>
    <mergeCell ref="AC21:AF21"/>
    <mergeCell ref="B19:N19"/>
    <mergeCell ref="O19:P19"/>
    <mergeCell ref="Q19:T19"/>
    <mergeCell ref="U19:X19"/>
    <mergeCell ref="Y19:AB19"/>
    <mergeCell ref="AC19:AF19"/>
    <mergeCell ref="AO21:AR21"/>
    <mergeCell ref="AS21:AV21"/>
    <mergeCell ref="AW21:AZ21"/>
    <mergeCell ref="B34:AZ34"/>
    <mergeCell ref="AK19:AN19"/>
    <mergeCell ref="AO19:AR19"/>
    <mergeCell ref="AS19:AV19"/>
    <mergeCell ref="AW19:AZ19"/>
    <mergeCell ref="B21:N21"/>
    <mergeCell ref="O21:P21"/>
    <mergeCell ref="B35:AZ35"/>
    <mergeCell ref="B37:F40"/>
    <mergeCell ref="G37:K40"/>
    <mergeCell ref="L37:M40"/>
    <mergeCell ref="N37:Q40"/>
    <mergeCell ref="R37:AV37"/>
    <mergeCell ref="AW37:AZ40"/>
    <mergeCell ref="R38:T40"/>
    <mergeCell ref="U38:AV38"/>
    <mergeCell ref="U39:X40"/>
    <mergeCell ref="Y39:AC40"/>
    <mergeCell ref="AD39:AH40"/>
    <mergeCell ref="AI39:AO39"/>
    <mergeCell ref="AP39:AV39"/>
    <mergeCell ref="AI40:AK40"/>
    <mergeCell ref="AL40:AO40"/>
    <mergeCell ref="AP40:AR40"/>
    <mergeCell ref="AS40:AV40"/>
    <mergeCell ref="B41:F41"/>
    <mergeCell ref="G41:K41"/>
    <mergeCell ref="L41:M41"/>
    <mergeCell ref="N41:Q41"/>
    <mergeCell ref="R41:T41"/>
    <mergeCell ref="U41:X41"/>
    <mergeCell ref="Y41:AC41"/>
    <mergeCell ref="AD41:AH41"/>
    <mergeCell ref="AI41:AK41"/>
    <mergeCell ref="AL41:AO41"/>
    <mergeCell ref="AP41:AR41"/>
    <mergeCell ref="AS41:AV41"/>
    <mergeCell ref="AW41:AZ41"/>
    <mergeCell ref="B42:F42"/>
    <mergeCell ref="G42:K42"/>
    <mergeCell ref="L42:M42"/>
    <mergeCell ref="N42:Q42"/>
    <mergeCell ref="R42:T42"/>
    <mergeCell ref="U42:X42"/>
    <mergeCell ref="Y42:AC42"/>
    <mergeCell ref="AD42:AH42"/>
    <mergeCell ref="AI42:AK42"/>
    <mergeCell ref="AW42:AZ42"/>
    <mergeCell ref="AL42:AO42"/>
    <mergeCell ref="AP42:AR42"/>
    <mergeCell ref="AW46:AZ46"/>
    <mergeCell ref="B46:K46"/>
    <mergeCell ref="L46:M46"/>
    <mergeCell ref="N46:Q46"/>
    <mergeCell ref="R46:T46"/>
    <mergeCell ref="U46:X46"/>
    <mergeCell ref="Y46:AC46"/>
    <mergeCell ref="AD46:AH46"/>
    <mergeCell ref="AI46:AK46"/>
    <mergeCell ref="AL46:AO46"/>
    <mergeCell ref="AP46:AR46"/>
    <mergeCell ref="AS46:AV46"/>
    <mergeCell ref="AS42:AV42"/>
    <mergeCell ref="AD43:AH43"/>
    <mergeCell ref="AD44:AH44"/>
    <mergeCell ref="AD45:AH45"/>
    <mergeCell ref="AL43:AO43"/>
    <mergeCell ref="B50:F53"/>
    <mergeCell ref="G50:K53"/>
    <mergeCell ref="L50:M53"/>
    <mergeCell ref="N50:Q53"/>
    <mergeCell ref="R50:AV50"/>
    <mergeCell ref="AW50:AZ53"/>
    <mergeCell ref="R51:T53"/>
    <mergeCell ref="U51:AV51"/>
    <mergeCell ref="U52:X53"/>
    <mergeCell ref="Y52:AC53"/>
    <mergeCell ref="AD52:AH53"/>
    <mergeCell ref="AI52:AO52"/>
    <mergeCell ref="AP52:AV52"/>
    <mergeCell ref="AI53:AK53"/>
    <mergeCell ref="AL53:AO53"/>
    <mergeCell ref="AP53:AR53"/>
    <mergeCell ref="AS53:AV53"/>
    <mergeCell ref="B54:F54"/>
    <mergeCell ref="G54:K54"/>
    <mergeCell ref="L54:M54"/>
    <mergeCell ref="N54:Q54"/>
    <mergeCell ref="R54:T54"/>
    <mergeCell ref="U54:X54"/>
    <mergeCell ref="B55:F55"/>
    <mergeCell ref="G55:K55"/>
    <mergeCell ref="L55:M55"/>
    <mergeCell ref="N55:Q55"/>
    <mergeCell ref="R55:T55"/>
    <mergeCell ref="U55:X55"/>
    <mergeCell ref="AW54:AZ54"/>
    <mergeCell ref="Y54:AC54"/>
    <mergeCell ref="AD54:AH54"/>
    <mergeCell ref="AI54:AK54"/>
    <mergeCell ref="Y55:AC55"/>
    <mergeCell ref="AD55:AH55"/>
    <mergeCell ref="B59:K59"/>
    <mergeCell ref="L59:M59"/>
    <mergeCell ref="N59:Q59"/>
    <mergeCell ref="R59:T59"/>
    <mergeCell ref="U59:X59"/>
    <mergeCell ref="Y59:AC59"/>
    <mergeCell ref="Y58:AC58"/>
    <mergeCell ref="AW58:AZ58"/>
    <mergeCell ref="AW59:AZ59"/>
    <mergeCell ref="B58:F58"/>
    <mergeCell ref="G58:K58"/>
    <mergeCell ref="L58:M58"/>
    <mergeCell ref="N58:Q58"/>
    <mergeCell ref="R58:T58"/>
    <mergeCell ref="U58:X58"/>
    <mergeCell ref="AD58:AH58"/>
    <mergeCell ref="AI58:AK58"/>
    <mergeCell ref="AL58:AO58"/>
    <mergeCell ref="AP58:AR58"/>
    <mergeCell ref="AS58:AV58"/>
    <mergeCell ref="R63:AV63"/>
    <mergeCell ref="AW63:AZ66"/>
    <mergeCell ref="R64:T66"/>
    <mergeCell ref="U64:AV64"/>
    <mergeCell ref="U65:X66"/>
    <mergeCell ref="Y65:AC66"/>
    <mergeCell ref="AD65:AH66"/>
    <mergeCell ref="AI65:AO65"/>
    <mergeCell ref="AP65:AV65"/>
    <mergeCell ref="AI66:AK66"/>
    <mergeCell ref="AL66:AO66"/>
    <mergeCell ref="AP66:AR66"/>
    <mergeCell ref="AS66:AV66"/>
    <mergeCell ref="AL68:AO68"/>
    <mergeCell ref="AP68:AR68"/>
    <mergeCell ref="AP67:AR67"/>
    <mergeCell ref="AS67:AV67"/>
    <mergeCell ref="B61:BF61"/>
    <mergeCell ref="AD59:AH59"/>
    <mergeCell ref="AI59:AK59"/>
    <mergeCell ref="AL59:AO59"/>
    <mergeCell ref="AP59:AR59"/>
    <mergeCell ref="AS59:AV59"/>
    <mergeCell ref="B63:F66"/>
    <mergeCell ref="G63:K66"/>
    <mergeCell ref="B67:F67"/>
    <mergeCell ref="G67:K67"/>
    <mergeCell ref="L67:M67"/>
    <mergeCell ref="N67:Q67"/>
    <mergeCell ref="L63:M66"/>
    <mergeCell ref="N63:Q66"/>
    <mergeCell ref="R67:T67"/>
    <mergeCell ref="U67:X67"/>
    <mergeCell ref="Y67:AC67"/>
    <mergeCell ref="AD67:AH67"/>
    <mergeCell ref="AI67:AK67"/>
    <mergeCell ref="AL67:AO67"/>
    <mergeCell ref="AW67:AZ67"/>
    <mergeCell ref="B68:F68"/>
    <mergeCell ref="G68:K68"/>
    <mergeCell ref="L68:M68"/>
    <mergeCell ref="N68:Q68"/>
    <mergeCell ref="R68:T68"/>
    <mergeCell ref="U68:X68"/>
    <mergeCell ref="Y68:AC68"/>
    <mergeCell ref="AD68:AH68"/>
    <mergeCell ref="AI68:AK68"/>
    <mergeCell ref="AW71:AZ71"/>
    <mergeCell ref="B72:K72"/>
    <mergeCell ref="L72:M72"/>
    <mergeCell ref="N72:Q72"/>
    <mergeCell ref="R72:T72"/>
    <mergeCell ref="U72:X72"/>
    <mergeCell ref="Y72:AC72"/>
    <mergeCell ref="AP72:AR72"/>
    <mergeCell ref="AS72:AV72"/>
    <mergeCell ref="AS68:AV68"/>
    <mergeCell ref="AW68:AZ68"/>
    <mergeCell ref="B71:F71"/>
    <mergeCell ref="G71:K71"/>
    <mergeCell ref="L71:M71"/>
    <mergeCell ref="N71:Q71"/>
    <mergeCell ref="R71:T71"/>
    <mergeCell ref="U71:X71"/>
    <mergeCell ref="B69:F69"/>
    <mergeCell ref="B70:F70"/>
    <mergeCell ref="AV79:AZ79"/>
    <mergeCell ref="Y71:AC71"/>
    <mergeCell ref="AD71:AH71"/>
    <mergeCell ref="AI71:AK71"/>
    <mergeCell ref="AL71:AO71"/>
    <mergeCell ref="AP71:AR71"/>
    <mergeCell ref="AS71:AV71"/>
    <mergeCell ref="AD72:AH72"/>
    <mergeCell ref="AI72:AK72"/>
    <mergeCell ref="AL72:AO72"/>
    <mergeCell ref="B78:C79"/>
    <mergeCell ref="D78:T79"/>
    <mergeCell ref="U78:V79"/>
    <mergeCell ref="W78:AK78"/>
    <mergeCell ref="AL78:AZ78"/>
    <mergeCell ref="W79:AA79"/>
    <mergeCell ref="AB79:AF79"/>
    <mergeCell ref="AG79:AK79"/>
    <mergeCell ref="AL79:AP79"/>
    <mergeCell ref="AQ79:AU79"/>
    <mergeCell ref="AL80:AP80"/>
    <mergeCell ref="AQ80:AU80"/>
    <mergeCell ref="AV80:AZ80"/>
    <mergeCell ref="AW72:AZ72"/>
    <mergeCell ref="B74:AZ74"/>
    <mergeCell ref="B76:AZ76"/>
    <mergeCell ref="B80:C80"/>
    <mergeCell ref="D80:T80"/>
    <mergeCell ref="U80:V80"/>
    <mergeCell ref="W80:AA80"/>
    <mergeCell ref="AB80:AF80"/>
    <mergeCell ref="AG80:AK80"/>
    <mergeCell ref="AV82:AZ82"/>
    <mergeCell ref="B81:C81"/>
    <mergeCell ref="D81:T81"/>
    <mergeCell ref="U81:V81"/>
    <mergeCell ref="W81:AA81"/>
    <mergeCell ref="AB81:AF81"/>
    <mergeCell ref="AG81:AK81"/>
    <mergeCell ref="AL81:AP81"/>
    <mergeCell ref="AQ81:AU81"/>
    <mergeCell ref="AV81:AZ81"/>
    <mergeCell ref="AQ84:AU84"/>
    <mergeCell ref="AV84:AZ84"/>
    <mergeCell ref="B82:C82"/>
    <mergeCell ref="D82:T82"/>
    <mergeCell ref="U82:V82"/>
    <mergeCell ref="W82:AA82"/>
    <mergeCell ref="AB82:AF82"/>
    <mergeCell ref="AG82:AK82"/>
    <mergeCell ref="AL82:AP82"/>
    <mergeCell ref="AQ82:AU82"/>
    <mergeCell ref="B83:C83"/>
    <mergeCell ref="D83:T83"/>
    <mergeCell ref="U83:V83"/>
    <mergeCell ref="W83:AA83"/>
    <mergeCell ref="AB83:AF83"/>
    <mergeCell ref="AG83:AK83"/>
    <mergeCell ref="AL83:AP83"/>
    <mergeCell ref="AQ83:AU83"/>
    <mergeCell ref="AV83:AZ83"/>
    <mergeCell ref="B84:C84"/>
    <mergeCell ref="D84:T84"/>
    <mergeCell ref="U84:V84"/>
    <mergeCell ref="W84:AA84"/>
    <mergeCell ref="AB84:AF84"/>
    <mergeCell ref="AG84:AK84"/>
    <mergeCell ref="AL84:AP84"/>
    <mergeCell ref="AV86:AZ86"/>
    <mergeCell ref="B85:C85"/>
    <mergeCell ref="D85:T85"/>
    <mergeCell ref="U85:V85"/>
    <mergeCell ref="W85:AA85"/>
    <mergeCell ref="AB85:AF85"/>
    <mergeCell ref="AG85:AK85"/>
    <mergeCell ref="AL85:AP85"/>
    <mergeCell ref="AQ85:AU85"/>
    <mergeCell ref="AV85:AZ85"/>
    <mergeCell ref="AQ88:AU88"/>
    <mergeCell ref="AV88:AZ88"/>
    <mergeCell ref="B86:C86"/>
    <mergeCell ref="D86:T86"/>
    <mergeCell ref="U86:V86"/>
    <mergeCell ref="W86:AA86"/>
    <mergeCell ref="AB86:AF86"/>
    <mergeCell ref="AG86:AK86"/>
    <mergeCell ref="AL86:AP86"/>
    <mergeCell ref="AQ86:AU86"/>
    <mergeCell ref="AG88:AK88"/>
    <mergeCell ref="AL88:AP88"/>
    <mergeCell ref="B87:C87"/>
    <mergeCell ref="D87:T87"/>
    <mergeCell ref="U87:V87"/>
    <mergeCell ref="W87:AA87"/>
    <mergeCell ref="AB87:AF87"/>
    <mergeCell ref="AG87:AK87"/>
    <mergeCell ref="AQ89:AU89"/>
    <mergeCell ref="AV89:AZ89"/>
    <mergeCell ref="AL87:AP87"/>
    <mergeCell ref="AQ87:AU87"/>
    <mergeCell ref="AV87:AZ87"/>
    <mergeCell ref="B88:C88"/>
    <mergeCell ref="D88:T88"/>
    <mergeCell ref="U88:V88"/>
    <mergeCell ref="W88:AA88"/>
    <mergeCell ref="AB88:AF88"/>
    <mergeCell ref="AL90:AP90"/>
    <mergeCell ref="AQ90:AU90"/>
    <mergeCell ref="AV90:AZ90"/>
    <mergeCell ref="B89:C89"/>
    <mergeCell ref="D89:T89"/>
    <mergeCell ref="U89:V89"/>
    <mergeCell ref="W89:AA89"/>
    <mergeCell ref="AB89:AF89"/>
    <mergeCell ref="AG89:AK89"/>
    <mergeCell ref="AL89:AP89"/>
    <mergeCell ref="B90:C90"/>
    <mergeCell ref="D90:T90"/>
    <mergeCell ref="U90:V90"/>
    <mergeCell ref="W90:AA90"/>
    <mergeCell ref="AB90:AF90"/>
    <mergeCell ref="AG90:AK90"/>
    <mergeCell ref="B91:C91"/>
    <mergeCell ref="D91:T91"/>
    <mergeCell ref="U91:V91"/>
    <mergeCell ref="W91:AA91"/>
    <mergeCell ref="AB91:AF91"/>
    <mergeCell ref="AG91:AK91"/>
    <mergeCell ref="B92:C92"/>
    <mergeCell ref="D92:T92"/>
    <mergeCell ref="U92:V92"/>
    <mergeCell ref="W92:AA92"/>
    <mergeCell ref="AB92:AF92"/>
    <mergeCell ref="AG92:AK92"/>
    <mergeCell ref="AL93:AP93"/>
    <mergeCell ref="AQ93:AU93"/>
    <mergeCell ref="AV93:AZ93"/>
    <mergeCell ref="AL91:AP91"/>
    <mergeCell ref="AQ91:AU91"/>
    <mergeCell ref="AV91:AZ91"/>
    <mergeCell ref="AL92:AP92"/>
    <mergeCell ref="AQ92:AU92"/>
    <mergeCell ref="AV92:AZ92"/>
    <mergeCell ref="B93:C93"/>
    <mergeCell ref="D93:T93"/>
    <mergeCell ref="U93:V93"/>
    <mergeCell ref="W93:AA93"/>
    <mergeCell ref="AB93:AF93"/>
    <mergeCell ref="AG93:AK93"/>
    <mergeCell ref="AQ99:AU99"/>
    <mergeCell ref="AV99:AZ99"/>
    <mergeCell ref="B94:C94"/>
    <mergeCell ref="D94:T94"/>
    <mergeCell ref="U94:V94"/>
    <mergeCell ref="W94:AA94"/>
    <mergeCell ref="AB94:AF94"/>
    <mergeCell ref="AG94:AK94"/>
    <mergeCell ref="AL94:AP94"/>
    <mergeCell ref="AQ94:AU94"/>
    <mergeCell ref="B98:C98"/>
    <mergeCell ref="D98:T98"/>
    <mergeCell ref="U98:V98"/>
    <mergeCell ref="W98:AA98"/>
    <mergeCell ref="AB98:AF98"/>
    <mergeCell ref="AG98:AK98"/>
    <mergeCell ref="AL98:AP98"/>
    <mergeCell ref="AQ98:AU98"/>
    <mergeCell ref="AV98:AZ98"/>
    <mergeCell ref="B99:C99"/>
    <mergeCell ref="D99:T99"/>
    <mergeCell ref="U99:V99"/>
    <mergeCell ref="W99:AA99"/>
    <mergeCell ref="AB99:AF99"/>
    <mergeCell ref="AG99:AK99"/>
    <mergeCell ref="AL99:AP99"/>
    <mergeCell ref="AV101:AZ101"/>
    <mergeCell ref="B100:C100"/>
    <mergeCell ref="D100:T100"/>
    <mergeCell ref="U100:V100"/>
    <mergeCell ref="W100:AA100"/>
    <mergeCell ref="AB100:AF100"/>
    <mergeCell ref="AG100:AK100"/>
    <mergeCell ref="AL100:AP100"/>
    <mergeCell ref="AQ100:AU100"/>
    <mergeCell ref="AV100:AZ100"/>
    <mergeCell ref="AQ103:AU103"/>
    <mergeCell ref="AV103:AZ103"/>
    <mergeCell ref="B101:C101"/>
    <mergeCell ref="D101:T101"/>
    <mergeCell ref="U101:V101"/>
    <mergeCell ref="W101:AA101"/>
    <mergeCell ref="AB101:AF101"/>
    <mergeCell ref="AG101:AK101"/>
    <mergeCell ref="AL101:AP101"/>
    <mergeCell ref="AQ101:AU101"/>
    <mergeCell ref="AL103:AP103"/>
    <mergeCell ref="B102:C102"/>
    <mergeCell ref="D102:T102"/>
    <mergeCell ref="U102:V102"/>
    <mergeCell ref="W102:AA102"/>
    <mergeCell ref="AB102:AF102"/>
    <mergeCell ref="AG102:AK102"/>
    <mergeCell ref="AV104:AZ104"/>
    <mergeCell ref="AL102:AP102"/>
    <mergeCell ref="AQ102:AU102"/>
    <mergeCell ref="AV102:AZ102"/>
    <mergeCell ref="B103:C103"/>
    <mergeCell ref="D103:T103"/>
    <mergeCell ref="U103:V103"/>
    <mergeCell ref="W103:AA103"/>
    <mergeCell ref="AB103:AF103"/>
    <mergeCell ref="AG103:AK103"/>
    <mergeCell ref="AQ105:AU105"/>
    <mergeCell ref="AV105:AZ105"/>
    <mergeCell ref="B104:C104"/>
    <mergeCell ref="D104:T104"/>
    <mergeCell ref="U104:V104"/>
    <mergeCell ref="W104:AA104"/>
    <mergeCell ref="AB104:AF104"/>
    <mergeCell ref="AG104:AK104"/>
    <mergeCell ref="AL104:AP104"/>
    <mergeCell ref="AQ104:AU104"/>
    <mergeCell ref="AG106:AK106"/>
    <mergeCell ref="AQ107:AU107"/>
    <mergeCell ref="AV107:AZ107"/>
    <mergeCell ref="B105:C105"/>
    <mergeCell ref="D105:T105"/>
    <mergeCell ref="U105:V105"/>
    <mergeCell ref="W105:AA105"/>
    <mergeCell ref="AB105:AF105"/>
    <mergeCell ref="AG105:AK105"/>
    <mergeCell ref="AL105:AP105"/>
    <mergeCell ref="U107:V107"/>
    <mergeCell ref="W107:AA107"/>
    <mergeCell ref="AB107:AF107"/>
    <mergeCell ref="AG107:AK107"/>
    <mergeCell ref="AL107:AP107"/>
    <mergeCell ref="B106:C106"/>
    <mergeCell ref="D106:T106"/>
    <mergeCell ref="U106:V106"/>
    <mergeCell ref="W106:AA106"/>
    <mergeCell ref="AB106:AF106"/>
    <mergeCell ref="AL108:AP108"/>
    <mergeCell ref="AQ108:AU108"/>
    <mergeCell ref="AV108:AZ108"/>
    <mergeCell ref="B111:AZ111"/>
    <mergeCell ref="B110:AZ110"/>
    <mergeCell ref="AL106:AP106"/>
    <mergeCell ref="AQ106:AU106"/>
    <mergeCell ref="AV106:AZ106"/>
    <mergeCell ref="B107:C107"/>
    <mergeCell ref="D107:T107"/>
    <mergeCell ref="AQ117:AZ117"/>
    <mergeCell ref="C118:H118"/>
    <mergeCell ref="J118:Y118"/>
    <mergeCell ref="AB118:AN118"/>
    <mergeCell ref="AQ118:AZ118"/>
    <mergeCell ref="B108:T108"/>
    <mergeCell ref="U108:V108"/>
    <mergeCell ref="W108:AA108"/>
    <mergeCell ref="AB108:AF108"/>
    <mergeCell ref="AG108:AK108"/>
    <mergeCell ref="D120:E120"/>
    <mergeCell ref="H120:M120"/>
    <mergeCell ref="Q120:R120"/>
    <mergeCell ref="C117:H117"/>
    <mergeCell ref="J117:Y117"/>
    <mergeCell ref="AB117:AN117"/>
    <mergeCell ref="C114:H114"/>
    <mergeCell ref="J114:Y114"/>
    <mergeCell ref="AB114:AH114"/>
    <mergeCell ref="AK114:AZ114"/>
    <mergeCell ref="C115:H115"/>
    <mergeCell ref="J115:Y115"/>
    <mergeCell ref="AB115:AH115"/>
    <mergeCell ref="AK115:AZ115"/>
    <mergeCell ref="B20:N20"/>
    <mergeCell ref="O20:P20"/>
    <mergeCell ref="Q20:T20"/>
    <mergeCell ref="U20:X20"/>
    <mergeCell ref="Y20:AB20"/>
    <mergeCell ref="AC20:AF20"/>
    <mergeCell ref="AG96:AK96"/>
    <mergeCell ref="AL96:AP96"/>
    <mergeCell ref="AQ96:AU96"/>
    <mergeCell ref="AV96:AZ96"/>
    <mergeCell ref="AS20:AV20"/>
    <mergeCell ref="AW20:AZ20"/>
    <mergeCell ref="AG20:AJ20"/>
    <mergeCell ref="AK20:AN20"/>
    <mergeCell ref="AO20:AR20"/>
    <mergeCell ref="AV94:AZ94"/>
    <mergeCell ref="AL97:AP97"/>
    <mergeCell ref="AQ97:AU97"/>
    <mergeCell ref="AV97:AZ97"/>
    <mergeCell ref="B95:C96"/>
    <mergeCell ref="D95:T96"/>
    <mergeCell ref="U95:V96"/>
    <mergeCell ref="W95:AK95"/>
    <mergeCell ref="AL95:AZ95"/>
    <mergeCell ref="W96:AA96"/>
    <mergeCell ref="AB96:AF96"/>
    <mergeCell ref="B97:C97"/>
    <mergeCell ref="D97:T97"/>
    <mergeCell ref="U97:V97"/>
    <mergeCell ref="W97:AA97"/>
    <mergeCell ref="AB97:AF97"/>
    <mergeCell ref="AG97:AK97"/>
    <mergeCell ref="G43:K43"/>
    <mergeCell ref="G44:K44"/>
    <mergeCell ref="G45:K45"/>
    <mergeCell ref="B43:F43"/>
    <mergeCell ref="B44:F44"/>
    <mergeCell ref="B45:F45"/>
    <mergeCell ref="N43:Q43"/>
    <mergeCell ref="N44:Q44"/>
    <mergeCell ref="N45:Q45"/>
    <mergeCell ref="L43:M43"/>
    <mergeCell ref="L44:M44"/>
    <mergeCell ref="L45:M45"/>
    <mergeCell ref="U43:X43"/>
    <mergeCell ref="U44:X44"/>
    <mergeCell ref="U45:X45"/>
    <mergeCell ref="R43:T43"/>
    <mergeCell ref="R44:T44"/>
    <mergeCell ref="R45:T45"/>
    <mergeCell ref="Y43:AC43"/>
    <mergeCell ref="Y44:AC44"/>
    <mergeCell ref="Y45:AC45"/>
    <mergeCell ref="AI43:AK43"/>
    <mergeCell ref="AI44:AK44"/>
    <mergeCell ref="AI45:AK45"/>
    <mergeCell ref="AW56:AZ56"/>
    <mergeCell ref="AW57:AZ57"/>
    <mergeCell ref="AS55:AV55"/>
    <mergeCell ref="AI55:AK55"/>
    <mergeCell ref="AL55:AO55"/>
    <mergeCell ref="AP55:AR55"/>
    <mergeCell ref="AW55:AZ55"/>
    <mergeCell ref="AI56:AK56"/>
    <mergeCell ref="AI57:AK57"/>
    <mergeCell ref="AL56:AO56"/>
    <mergeCell ref="AL44:AO44"/>
    <mergeCell ref="AL45:AO45"/>
    <mergeCell ref="AS56:AV56"/>
    <mergeCell ref="AS57:AV57"/>
    <mergeCell ref="AL54:AO54"/>
    <mergeCell ref="AP54:AR54"/>
    <mergeCell ref="AS54:AV54"/>
    <mergeCell ref="B48:BF48"/>
    <mergeCell ref="AD56:AH56"/>
    <mergeCell ref="AD57:AH57"/>
    <mergeCell ref="AP43:AR43"/>
    <mergeCell ref="AP44:AR44"/>
    <mergeCell ref="AP45:AR45"/>
    <mergeCell ref="AP56:AR56"/>
    <mergeCell ref="AP57:AR57"/>
    <mergeCell ref="AS43:AV43"/>
    <mergeCell ref="AS44:AV44"/>
    <mergeCell ref="AS45:AV45"/>
    <mergeCell ref="AL57:AO57"/>
    <mergeCell ref="AW43:AZ43"/>
    <mergeCell ref="AW44:AZ44"/>
    <mergeCell ref="AW45:AZ45"/>
    <mergeCell ref="R56:T56"/>
    <mergeCell ref="R57:T57"/>
    <mergeCell ref="U56:X56"/>
    <mergeCell ref="U57:X57"/>
    <mergeCell ref="Y56:AC56"/>
    <mergeCell ref="Y57:AC57"/>
    <mergeCell ref="G69:K69"/>
    <mergeCell ref="G70:K70"/>
    <mergeCell ref="L69:M69"/>
    <mergeCell ref="L70:M70"/>
    <mergeCell ref="N69:Q69"/>
    <mergeCell ref="N70:Q70"/>
    <mergeCell ref="R69:T69"/>
    <mergeCell ref="R70:T70"/>
    <mergeCell ref="U69:X69"/>
    <mergeCell ref="U70:X70"/>
    <mergeCell ref="Y69:AC69"/>
    <mergeCell ref="Y70:AC70"/>
    <mergeCell ref="AD69:AH69"/>
    <mergeCell ref="AD70:AH70"/>
    <mergeCell ref="AI69:AK69"/>
    <mergeCell ref="AI70:AK70"/>
    <mergeCell ref="AL69:AO69"/>
    <mergeCell ref="AL70:AO70"/>
    <mergeCell ref="AP69:AR69"/>
    <mergeCell ref="AP70:AR70"/>
    <mergeCell ref="AS69:AV69"/>
    <mergeCell ref="AS70:AV70"/>
    <mergeCell ref="AW69:AZ69"/>
    <mergeCell ref="AW70:AZ70"/>
    <mergeCell ref="N56:Q56"/>
    <mergeCell ref="N57:Q57"/>
    <mergeCell ref="B56:F56"/>
    <mergeCell ref="B57:F57"/>
    <mergeCell ref="G56:K56"/>
    <mergeCell ref="G57:K57"/>
    <mergeCell ref="L56:M56"/>
    <mergeCell ref="L57:M57"/>
  </mergeCells>
  <printOptions/>
  <pageMargins left="0.15748031496062992" right="0.2362204724409449" top="0.1968503937007874" bottom="0.1968503937007874" header="0.31496062992125984" footer="0"/>
  <pageSetup fitToHeight="0" fitToWidth="1" horizontalDpi="600" verticalDpi="600" orientation="landscape" paperSize="9" scale="70" r:id="rId1"/>
  <rowBreaks count="5" manualBreakCount="5">
    <brk id="22" max="51" man="1"/>
    <brk id="47" max="51" man="1"/>
    <brk id="60" max="51" man="1"/>
    <brk id="74" max="51" man="1"/>
    <brk id="94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ВИКТОР ПЕТРОВИЧ</dc:creator>
  <cp:keywords/>
  <dc:description/>
  <cp:lastModifiedBy>Администратор</cp:lastModifiedBy>
  <cp:lastPrinted>2022-02-10T10:33:07Z</cp:lastPrinted>
  <dcterms:created xsi:type="dcterms:W3CDTF">2018-07-16T08:20:16Z</dcterms:created>
  <dcterms:modified xsi:type="dcterms:W3CDTF">2023-03-13T12:33:33Z</dcterms:modified>
  <cp:category/>
  <cp:version/>
  <cp:contentType/>
  <cp:contentStatus/>
</cp:coreProperties>
</file>